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35" windowHeight="5475" activeTab="2"/>
  </bookViews>
  <sheets>
    <sheet name="Lið og leikmenn" sheetId="1" r:id="rId1"/>
    <sheet name="Leikir" sheetId="2" r:id="rId2"/>
    <sheet name="Staða" sheetId="3" r:id="rId3"/>
  </sheets>
  <definedNames>
    <definedName name="_xlnm.Print_Area" localSheetId="0">'Lið og leikmenn'!$A$1:$AB$75</definedName>
    <definedName name="_xlnm.Print_Area" localSheetId="2">'Staða'!$A$1:$J$38</definedName>
    <definedName name="_xlnm.Print_Titles" localSheetId="0">'Lið og leikmenn'!$1:$1</definedName>
  </definedNames>
  <calcPr fullCalcOnLoad="1"/>
</workbook>
</file>

<file path=xl/sharedStrings.xml><?xml version="1.0" encoding="utf-8"?>
<sst xmlns="http://schemas.openxmlformats.org/spreadsheetml/2006/main" count="337" uniqueCount="168">
  <si>
    <t>L</t>
  </si>
  <si>
    <t>U</t>
  </si>
  <si>
    <t>J</t>
  </si>
  <si>
    <t>T</t>
  </si>
  <si>
    <t>STIG</t>
  </si>
  <si>
    <t>:</t>
  </si>
  <si>
    <t>PINNASKOR</t>
  </si>
  <si>
    <t xml:space="preserve">7-8 lið: </t>
  </si>
  <si>
    <t>Pinnaskor</t>
  </si>
  <si>
    <t>x</t>
  </si>
  <si>
    <t>Umferð</t>
  </si>
  <si>
    <t>Tap-lið</t>
  </si>
  <si>
    <t>Vinnings-lið</t>
  </si>
  <si>
    <t>Jafntefli</t>
  </si>
  <si>
    <t>Samtals</t>
  </si>
  <si>
    <t>Kennitala</t>
  </si>
  <si>
    <t xml:space="preserve">3-4 lið: </t>
  </si>
  <si>
    <t xml:space="preserve">1. umferð </t>
  </si>
  <si>
    <t xml:space="preserve">2. umferð </t>
  </si>
  <si>
    <t xml:space="preserve">3. umferð </t>
  </si>
  <si>
    <t xml:space="preserve">5-6 lið: </t>
  </si>
  <si>
    <t xml:space="preserve">4. umferð </t>
  </si>
  <si>
    <t xml:space="preserve">5. umferð </t>
  </si>
  <si>
    <t xml:space="preserve">6. umferð </t>
  </si>
  <si>
    <t xml:space="preserve">7. umferð </t>
  </si>
  <si>
    <t xml:space="preserve">9-10 lið: </t>
  </si>
  <si>
    <t xml:space="preserve">8. umferð </t>
  </si>
  <si>
    <t xml:space="preserve">9. umferð </t>
  </si>
  <si>
    <t>11-12 lið:</t>
  </si>
  <si>
    <t xml:space="preserve">1.  umferð  </t>
  </si>
  <si>
    <t xml:space="preserve">2.  umferð   </t>
  </si>
  <si>
    <t xml:space="preserve">3.  umferð   </t>
  </si>
  <si>
    <t xml:space="preserve">4.  umferð   </t>
  </si>
  <si>
    <t xml:space="preserve">5.  umferð   </t>
  </si>
  <si>
    <t xml:space="preserve">6.  umferð  </t>
  </si>
  <si>
    <t xml:space="preserve">7.  umferð   </t>
  </si>
  <si>
    <t xml:space="preserve">8.  umferð  </t>
  </si>
  <si>
    <t xml:space="preserve">9.  umferð   </t>
  </si>
  <si>
    <t xml:space="preserve">10. umferð  </t>
  </si>
  <si>
    <t xml:space="preserve">11. umferð   </t>
  </si>
  <si>
    <t>1-6</t>
  </si>
  <si>
    <t>2-5</t>
  </si>
  <si>
    <t>3-4</t>
  </si>
  <si>
    <t>1-2</t>
  </si>
  <si>
    <t>5-3</t>
  </si>
  <si>
    <t>6-4</t>
  </si>
  <si>
    <t>3-1</t>
  </si>
  <si>
    <t>4-5</t>
  </si>
  <si>
    <t>2-6</t>
  </si>
  <si>
    <t>2-3</t>
  </si>
  <si>
    <t>1-4</t>
  </si>
  <si>
    <t>6-5</t>
  </si>
  <si>
    <t>5-1</t>
  </si>
  <si>
    <t>3-6</t>
  </si>
  <si>
    <t>4-2</t>
  </si>
  <si>
    <t>4-3</t>
  </si>
  <si>
    <t>2-4</t>
  </si>
  <si>
    <t>1-8</t>
  </si>
  <si>
    <t>2-7</t>
  </si>
  <si>
    <t>7-3</t>
  </si>
  <si>
    <t>8-5</t>
  </si>
  <si>
    <t>4-7</t>
  </si>
  <si>
    <t>5-6</t>
  </si>
  <si>
    <t>2-8</t>
  </si>
  <si>
    <t>7-5</t>
  </si>
  <si>
    <t>6-7</t>
  </si>
  <si>
    <t>3-8</t>
  </si>
  <si>
    <t>8-6</t>
  </si>
  <si>
    <t>8-7</t>
  </si>
  <si>
    <t>7-1</t>
  </si>
  <si>
    <t>6-2</t>
  </si>
  <si>
    <t>4-8</t>
  </si>
  <si>
    <t>1-10</t>
  </si>
  <si>
    <t>2-9</t>
  </si>
  <si>
    <t>10-6</t>
  </si>
  <si>
    <t>9-3</t>
  </si>
  <si>
    <t>8-4</t>
  </si>
  <si>
    <t>2-10</t>
  </si>
  <si>
    <t>4-9</t>
  </si>
  <si>
    <t>5-8</t>
  </si>
  <si>
    <t>10-7</t>
  </si>
  <si>
    <t>9-5</t>
  </si>
  <si>
    <t>3-10</t>
  </si>
  <si>
    <t>5-7</t>
  </si>
  <si>
    <t>6-9</t>
  </si>
  <si>
    <t>7-8</t>
  </si>
  <si>
    <t>10-8</t>
  </si>
  <si>
    <t>9-7</t>
  </si>
  <si>
    <t>4-10</t>
  </si>
  <si>
    <t>8-9</t>
  </si>
  <si>
    <t>10-9</t>
  </si>
  <si>
    <t>5-10</t>
  </si>
  <si>
    <t>9-1</t>
  </si>
  <si>
    <t>8-2</t>
  </si>
  <si>
    <t>ÍR 2</t>
  </si>
  <si>
    <t>KFR 2</t>
  </si>
  <si>
    <t>ÍR 1</t>
  </si>
  <si>
    <t>ÍR 3</t>
  </si>
  <si>
    <t>KFR 1</t>
  </si>
  <si>
    <t>ÍA</t>
  </si>
  <si>
    <t>Meðaltal</t>
  </si>
  <si>
    <t>Fjöldi leikja</t>
  </si>
  <si>
    <t>Staða</t>
  </si>
  <si>
    <t>ÍA 2</t>
  </si>
  <si>
    <t>ÍA 1</t>
  </si>
  <si>
    <t>Hæsti leikur</t>
  </si>
  <si>
    <t>Sindri Már Magnússon</t>
  </si>
  <si>
    <t>Arnar Davíð Jónsson</t>
  </si>
  <si>
    <t>Hafliði Örn Ólafsson</t>
  </si>
  <si>
    <t>210394-2069</t>
  </si>
  <si>
    <t>010591-4149</t>
  </si>
  <si>
    <t>Gunnar Ágúst Ómarsson</t>
  </si>
  <si>
    <t>Skúli Freyr Sigurðsson</t>
  </si>
  <si>
    <t>020993-3249</t>
  </si>
  <si>
    <t>221091-3169</t>
  </si>
  <si>
    <t>Bylgja Ösp Pedersen</t>
  </si>
  <si>
    <t>Steinunn Inga Guðmundsdóttir</t>
  </si>
  <si>
    <t>040692-2669</t>
  </si>
  <si>
    <t>281093-4289</t>
  </si>
  <si>
    <t>Bergþóra Rós Ólafsdóttir</t>
  </si>
  <si>
    <t>Linda Björk Gunnarsdóttir</t>
  </si>
  <si>
    <t>Ástrós Pétursdóttir</t>
  </si>
  <si>
    <t>Einar Sigurður Sigurðsson</t>
  </si>
  <si>
    <t>Guðmundur Narfi Magnússon</t>
  </si>
  <si>
    <t>Gunnlaugur Egill Steindórsson</t>
  </si>
  <si>
    <t>190890-2959</t>
  </si>
  <si>
    <t>280790-2149</t>
  </si>
  <si>
    <t>171291-3809</t>
  </si>
  <si>
    <t>121093-3679</t>
  </si>
  <si>
    <t>090193-2799</t>
  </si>
  <si>
    <t>Páll Óli Knútsson</t>
  </si>
  <si>
    <t>050191-2069</t>
  </si>
  <si>
    <t>100394-2789</t>
  </si>
  <si>
    <t>Arnar Gíslason</t>
  </si>
  <si>
    <t>Magnús Magnússon</t>
  </si>
  <si>
    <t>211191-2879</t>
  </si>
  <si>
    <t>Árni Þór Magnússon</t>
  </si>
  <si>
    <t>Kristófer Arnar Júlíusson</t>
  </si>
  <si>
    <t>090594-2739</t>
  </si>
  <si>
    <t>290693-2929</t>
  </si>
  <si>
    <t>190594-2629</t>
  </si>
  <si>
    <t xml:space="preserve">Þorbergur Hjálmarsson            </t>
  </si>
  <si>
    <t>280493-3849</t>
  </si>
  <si>
    <t>Guðlaugur Valgeirsson</t>
  </si>
  <si>
    <t>231192-3019</t>
  </si>
  <si>
    <t>030194-2419</t>
  </si>
  <si>
    <t xml:space="preserve"> </t>
  </si>
  <si>
    <t>ÍR</t>
  </si>
  <si>
    <t>KFR</t>
  </si>
  <si>
    <t>Íslandsmót unglingaliða  2006 - 2007</t>
  </si>
  <si>
    <t>1. Umferð 28.10.06</t>
  </si>
  <si>
    <t>2. Umferð 18.11.06</t>
  </si>
  <si>
    <t>3. Umferð 6.01.07</t>
  </si>
  <si>
    <t>5. Umferð 24.02.06</t>
  </si>
  <si>
    <t>6. Umferð 17.03.07</t>
  </si>
  <si>
    <t>4. Umferð 27.01.07</t>
  </si>
  <si>
    <t>Margrét L. Ágústsdóttir</t>
  </si>
  <si>
    <t>180693-2039</t>
  </si>
  <si>
    <t>Einar Ö. Eiríksson</t>
  </si>
  <si>
    <t>111292-2649</t>
  </si>
  <si>
    <t>Hjördís Helga Árnadóttir</t>
  </si>
  <si>
    <t>121094-3559</t>
  </si>
  <si>
    <t>Helgi Þór Kristinsson</t>
  </si>
  <si>
    <t>021295-2809</t>
  </si>
  <si>
    <t>Arnór Elís Kristjánsson</t>
  </si>
  <si>
    <t>290393-2809</t>
  </si>
  <si>
    <t>Kolbrún Ösp Stefánsdóttir</t>
  </si>
  <si>
    <t>190293-3279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</si>
</sst>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;\-#,##0\ _k_r"/>
    <numFmt numFmtId="165" formatCode="#,##0\ _k_r;[Red]\-#,##0\ _k_r"/>
    <numFmt numFmtId="166" formatCode="#,##0.00\ _k_r;\-#,##0.00\ _k_r"/>
    <numFmt numFmtId="167" formatCode="#,##0.00\ _k_r;[Red]\-#,##0.00\ _k_r"/>
    <numFmt numFmtId="168" formatCode="h:mm"/>
    <numFmt numFmtId="169" formatCode="h:mm:ss"/>
    <numFmt numFmtId="170" formatCode="dd/mm/yyyy\ h:mm"/>
    <numFmt numFmtId="171" formatCode="#,##0;\-#,##0"/>
    <numFmt numFmtId="172" formatCode="#,##0;[Red]\-#,##0"/>
    <numFmt numFmtId="173" formatCode="#,##0.00;\-#,##0.00"/>
    <numFmt numFmtId="174" formatCode="#,##0.00;[Red]\-#,##0.00"/>
    <numFmt numFmtId="175" formatCode="d/m/yy"/>
    <numFmt numFmtId="176" formatCode="d\-mmm\-yy"/>
    <numFmt numFmtId="177" formatCode="d\-mmm"/>
    <numFmt numFmtId="178" formatCode="mmm\-yy"/>
    <numFmt numFmtId="179" formatCode="d/m/yy\ h:mm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#,##0.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\-mm"/>
    <numFmt numFmtId="191" formatCode="d\-m"/>
    <numFmt numFmtId="192" formatCode="000000\-0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28"/>
      <name val="Times New Roman"/>
      <family val="0"/>
    </font>
    <font>
      <sz val="18"/>
      <name val="New Century Schoolbook (PCL6)"/>
      <family val="1"/>
    </font>
    <font>
      <b/>
      <sz val="10"/>
      <name val="Arial"/>
      <family val="2"/>
    </font>
    <font>
      <sz val="10"/>
      <name val="Arial"/>
      <family val="2"/>
    </font>
    <font>
      <i/>
      <sz val="40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3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Alignment="1">
      <alignment/>
    </xf>
    <xf numFmtId="0" fontId="0" fillId="0" borderId="7" xfId="0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190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5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16" fillId="0" borderId="0" xfId="0" applyFont="1" applyAlignment="1">
      <alignment/>
    </xf>
    <xf numFmtId="1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2</xdr:col>
      <xdr:colOff>76200</xdr:colOff>
      <xdr:row>1</xdr:row>
      <xdr:rowOff>142875</xdr:rowOff>
    </xdr:to>
    <xdr:pic>
      <xdr:nvPicPr>
        <xdr:cNvPr id="1" name="CmdTo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on@visir.is" TargetMode="External" /><Relationship Id="rId2" Type="http://schemas.openxmlformats.org/officeDocument/2006/relationships/hyperlink" Target="mailto:ago@hi.is" TargetMode="External" /><Relationship Id="rId3" Type="http://schemas.openxmlformats.org/officeDocument/2006/relationships/hyperlink" Target="mailto:broskallurinn@hotmail.com" TargetMode="External" /><Relationship Id="rId4" Type="http://schemas.openxmlformats.org/officeDocument/2006/relationships/hyperlink" Target="mailto:halldora.ingvarsdottir@landsbanki.is" TargetMode="External" /><Relationship Id="rId5" Type="http://schemas.openxmlformats.org/officeDocument/2006/relationships/hyperlink" Target="mailto:astros@tmhf.is" TargetMode="External" /><Relationship Id="rId6" Type="http://schemas.openxmlformats.org/officeDocument/2006/relationships/hyperlink" Target="mailto:petur@milanoline.is" TargetMode="External" /><Relationship Id="rId7" Type="http://schemas.openxmlformats.org/officeDocument/2006/relationships/hyperlink" Target="mailto:ivar75@hotmail.com" TargetMode="External" /><Relationship Id="rId8" Type="http://schemas.openxmlformats.org/officeDocument/2006/relationships/hyperlink" Target="mailto:jonmagga@simnet.is" TargetMode="External" /><Relationship Id="rId9" Type="http://schemas.openxmlformats.org/officeDocument/2006/relationships/hyperlink" Target="mailto:mattibakari@internet.is" TargetMode="External" /><Relationship Id="rId10" Type="http://schemas.openxmlformats.org/officeDocument/2006/relationships/hyperlink" Target="mailto:sigurlaugj@simnet.is" TargetMode="External" /><Relationship Id="rId11" Type="http://schemas.openxmlformats.org/officeDocument/2006/relationships/hyperlink" Target="mailto:gg@sjova.is" TargetMode="External" /><Relationship Id="rId12" Type="http://schemas.openxmlformats.org/officeDocument/2006/relationships/hyperlink" Target="mailto:hud@islandia.is" TargetMode="External" /><Relationship Id="rId13" Type="http://schemas.openxmlformats.org/officeDocument/2006/relationships/hyperlink" Target="mailto:material@its.is" TargetMode="External" /><Relationship Id="rId14" Type="http://schemas.openxmlformats.org/officeDocument/2006/relationships/hyperlink" Target="mailto:jonmagga@simnet.is" TargetMode="External" /><Relationship Id="rId15" Type="http://schemas.openxmlformats.org/officeDocument/2006/relationships/hyperlink" Target="mailto:sigga@sjova.is" TargetMode="External" /><Relationship Id="rId16" Type="http://schemas.openxmlformats.org/officeDocument/2006/relationships/hyperlink" Target="mailto:sigrunjm@hvippinn.is" TargetMode="External" /><Relationship Id="rId17" Type="http://schemas.openxmlformats.org/officeDocument/2006/relationships/hyperlink" Target="http://innrivefur/web/thjodskra?thjodHeimilisfang=Rekagranda%204&amp;thjodTafla=einstaklingur&amp;thjodHefLeitad=Y" TargetMode="External" /><Relationship Id="rId18" Type="http://schemas.openxmlformats.org/officeDocument/2006/relationships/hyperlink" Target="http://innrivefur/web/thjodskra?thjodHeimilisfang=Seljabraut%2076&amp;thjodTafla=einstaklingur&amp;thjodHefLeitad=Y" TargetMode="External" /><Relationship Id="rId19" Type="http://schemas.openxmlformats.org/officeDocument/2006/relationships/hyperlink" Target="mailto:aro@mi.is" TargetMode="External" /><Relationship Id="rId20" Type="http://schemas.openxmlformats.org/officeDocument/2006/relationships/hyperlink" Target="mailto:asgeirh@postur.is" TargetMode="External" /><Relationship Id="rId21" Type="http://schemas.openxmlformats.org/officeDocument/2006/relationships/hyperlink" Target="mailto:birgir.k@simnet.is" TargetMode="External" /><Relationship Id="rId22" Type="http://schemas.openxmlformats.org/officeDocument/2006/relationships/hyperlink" Target="mailto:bara@decode.is" TargetMode="External" /><Relationship Id="rId23" Type="http://schemas.openxmlformats.org/officeDocument/2006/relationships/hyperlink" Target="mailto:sig4@hotmail.com" TargetMode="External" /><Relationship Id="rId24" Type="http://schemas.openxmlformats.org/officeDocument/2006/relationships/hyperlink" Target="mailto:geirith@ejs.is" TargetMode="External" /><Relationship Id="rId25" Type="http://schemas.openxmlformats.org/officeDocument/2006/relationships/hyperlink" Target="mailto:sigrunjm@hvippinn.is" TargetMode="External" /><Relationship Id="rId26" Type="http://schemas.openxmlformats.org/officeDocument/2006/relationships/hyperlink" Target="mailto:material@its.is" TargetMode="External" /><Relationship Id="rId27" Type="http://schemas.openxmlformats.org/officeDocument/2006/relationships/hyperlink" Target="mailto:finnlaugurh@postur.is" TargetMode="External" /><Relationship Id="rId28" Type="http://schemas.openxmlformats.org/officeDocument/2006/relationships/hyperlink" Target="mailto:halldorh@vis.is" TargetMode="External" /><Relationship Id="rId29" Type="http://schemas.openxmlformats.org/officeDocument/2006/relationships/hyperlink" Target="mailto:arnar@hreinarlinur.is" TargetMode="External" /><Relationship Id="rId30" Type="http://schemas.openxmlformats.org/officeDocument/2006/relationships/hyperlink" Target="mailto:arndisb@visir.is" TargetMode="External" /><Relationship Id="rId31" Type="http://schemas.openxmlformats.org/officeDocument/2006/relationships/hyperlink" Target="mailto:haukurod@internet.is" TargetMode="External" /><Relationship Id="rId32" Type="http://schemas.openxmlformats.org/officeDocument/2006/relationships/hyperlink" Target="mailto:bara@decode.is" TargetMode="External" /><Relationship Id="rId33" Type="http://schemas.openxmlformats.org/officeDocument/2006/relationships/hyperlink" Target="mailto:ago@hi.is" TargetMode="External" /><Relationship Id="rId34" Type="http://schemas.openxmlformats.org/officeDocument/2006/relationships/hyperlink" Target="mailto:heidrun@spron.is" TargetMode="External" /><Relationship Id="rId35" Type="http://schemas.openxmlformats.org/officeDocument/2006/relationships/hyperlink" Target="mailto:ivar75@hotmail.com" TargetMode="External" /><Relationship Id="rId36" Type="http://schemas.openxmlformats.org/officeDocument/2006/relationships/hyperlink" Target="mailto:idda@byko.is" TargetMode="External" /><Relationship Id="rId37" Type="http://schemas.openxmlformats.org/officeDocument/2006/relationships/hyperlink" Target="mailto:viglin@spron.is" TargetMode="External" /><Relationship Id="rId38" Type="http://schemas.openxmlformats.org/officeDocument/2006/relationships/hyperlink" Target="mailto:keilaimjodd@simnet.is" TargetMode="External" /><Relationship Id="rId39" Type="http://schemas.openxmlformats.org/officeDocument/2006/relationships/hyperlink" Target="mailto:haukurod@internet.is" TargetMode="External" /><Relationship Id="rId40" Type="http://schemas.openxmlformats.org/officeDocument/2006/relationships/hyperlink" Target="mailto:thuridur@eggid.is" TargetMode="External" /><Relationship Id="rId41" Type="http://schemas.openxmlformats.org/officeDocument/2006/relationships/hyperlink" Target="mailto:lindahronn@hotmail.is" TargetMode="External" /><Relationship Id="rId42" Type="http://schemas.openxmlformats.org/officeDocument/2006/relationships/hyperlink" Target="mailto:birgir.k@simnet.is" TargetMode="External" /><Relationship Id="rId43" Type="http://schemas.openxmlformats.org/officeDocument/2006/relationships/hyperlink" Target="mailto:broskallurinn@hotmail.com" TargetMode="External" /><Relationship Id="rId44" Type="http://schemas.openxmlformats.org/officeDocument/2006/relationships/hyperlink" Target="mailto:halldora.ingvarsdottir@landsbanki.is" TargetMode="External" /><Relationship Id="rId45" Type="http://schemas.openxmlformats.org/officeDocument/2006/relationships/hyperlink" Target="mailto:astros@tmhf.is" TargetMode="External" /><Relationship Id="rId46" Type="http://schemas.openxmlformats.org/officeDocument/2006/relationships/hyperlink" Target="mailto:petur@milanoline.is" TargetMode="External" /><Relationship Id="rId47" Type="http://schemas.openxmlformats.org/officeDocument/2006/relationships/hyperlink" Target="mailto:ivar75@hotmail.com" TargetMode="External" /><Relationship Id="rId48" Type="http://schemas.openxmlformats.org/officeDocument/2006/relationships/hyperlink" Target="mailto:jonmagga@simnet.is" TargetMode="External" /><Relationship Id="rId49" Type="http://schemas.openxmlformats.org/officeDocument/2006/relationships/hyperlink" Target="mailto:mattibakari@internet.is" TargetMode="External" /><Relationship Id="rId50" Type="http://schemas.openxmlformats.org/officeDocument/2006/relationships/hyperlink" Target="mailto:sigurlaugj@simnet.is" TargetMode="External" /><Relationship Id="rId51" Type="http://schemas.openxmlformats.org/officeDocument/2006/relationships/hyperlink" Target="mailto:gg@sjova.is" TargetMode="External" /><Relationship Id="rId52" Type="http://schemas.openxmlformats.org/officeDocument/2006/relationships/hyperlink" Target="mailto:hud@islandia.is" TargetMode="External" /><Relationship Id="rId53" Type="http://schemas.openxmlformats.org/officeDocument/2006/relationships/hyperlink" Target="mailto:material@its.is" TargetMode="External" /><Relationship Id="rId54" Type="http://schemas.openxmlformats.org/officeDocument/2006/relationships/hyperlink" Target="mailto:jonmagga@simnet.is" TargetMode="External" /><Relationship Id="rId55" Type="http://schemas.openxmlformats.org/officeDocument/2006/relationships/hyperlink" Target="mailto:sigga@sjova.is" TargetMode="External" /><Relationship Id="rId56" Type="http://schemas.openxmlformats.org/officeDocument/2006/relationships/hyperlink" Target="mailto:sigrunjm@hvippinn.is" TargetMode="External" /><Relationship Id="rId57" Type="http://schemas.openxmlformats.org/officeDocument/2006/relationships/hyperlink" Target="http://innrivefur/web/thjodskra?thjodHeimilisfang=Rekagranda%204&amp;thjodTafla=einstaklingur&amp;thjodHefLeitad=Y" TargetMode="External" /><Relationship Id="rId58" Type="http://schemas.openxmlformats.org/officeDocument/2006/relationships/hyperlink" Target="http://innrivefur/web/thjodskra?thjodHeimilisfang=Seljabraut%2076&amp;thjodTafla=einstaklingur&amp;thjodHefLeitad=Y" TargetMode="External" /><Relationship Id="rId59" Type="http://schemas.openxmlformats.org/officeDocument/2006/relationships/hyperlink" Target="mailto:aro@mi.is" TargetMode="External" /><Relationship Id="rId60" Type="http://schemas.openxmlformats.org/officeDocument/2006/relationships/hyperlink" Target="mailto:asgeirh@postur.is" TargetMode="External" /><Relationship Id="rId61" Type="http://schemas.openxmlformats.org/officeDocument/2006/relationships/hyperlink" Target="mailto:birgir.k@simnet.is" TargetMode="External" /><Relationship Id="rId62" Type="http://schemas.openxmlformats.org/officeDocument/2006/relationships/hyperlink" Target="mailto:bara@decode.is" TargetMode="External" /><Relationship Id="rId63" Type="http://schemas.openxmlformats.org/officeDocument/2006/relationships/hyperlink" Target="mailto:sig4@hotmail.com" TargetMode="External" /><Relationship Id="rId64" Type="http://schemas.openxmlformats.org/officeDocument/2006/relationships/hyperlink" Target="mailto:geirith@ejs.is" TargetMode="External" /><Relationship Id="rId65" Type="http://schemas.openxmlformats.org/officeDocument/2006/relationships/hyperlink" Target="mailto:sigrunjm@hvippinn.is" TargetMode="External" /><Relationship Id="rId66" Type="http://schemas.openxmlformats.org/officeDocument/2006/relationships/hyperlink" Target="mailto:material@its.is" TargetMode="External" /><Relationship Id="rId67" Type="http://schemas.openxmlformats.org/officeDocument/2006/relationships/hyperlink" Target="mailto:finnlaugurh@postur.is" TargetMode="External" /><Relationship Id="rId68" Type="http://schemas.openxmlformats.org/officeDocument/2006/relationships/hyperlink" Target="mailto:halldorh@vis.is" TargetMode="External" /><Relationship Id="rId69" Type="http://schemas.openxmlformats.org/officeDocument/2006/relationships/hyperlink" Target="mailto:arnar@hreinarlinur.is" TargetMode="External" /><Relationship Id="rId70" Type="http://schemas.openxmlformats.org/officeDocument/2006/relationships/hyperlink" Target="mailto:arndisb@visir.is" TargetMode="External" /><Relationship Id="rId71" Type="http://schemas.openxmlformats.org/officeDocument/2006/relationships/hyperlink" Target="mailto:haukurod@internet.is" TargetMode="External" /><Relationship Id="rId72" Type="http://schemas.openxmlformats.org/officeDocument/2006/relationships/hyperlink" Target="mailto:bara@decode.is" TargetMode="External" /><Relationship Id="rId73" Type="http://schemas.openxmlformats.org/officeDocument/2006/relationships/hyperlink" Target="mailto:heidrun@spron.is" TargetMode="External" /><Relationship Id="rId74" Type="http://schemas.openxmlformats.org/officeDocument/2006/relationships/hyperlink" Target="mailto:ivar75@hotmail.com" TargetMode="External" /><Relationship Id="rId75" Type="http://schemas.openxmlformats.org/officeDocument/2006/relationships/hyperlink" Target="mailto:idda@byko.is" TargetMode="External" /><Relationship Id="rId76" Type="http://schemas.openxmlformats.org/officeDocument/2006/relationships/hyperlink" Target="mailto:viglin@spron.is" TargetMode="External" /><Relationship Id="rId77" Type="http://schemas.openxmlformats.org/officeDocument/2006/relationships/hyperlink" Target="mailto:keilaimjodd@simnet.is" TargetMode="External" /><Relationship Id="rId78" Type="http://schemas.openxmlformats.org/officeDocument/2006/relationships/hyperlink" Target="mailto:haukurod@internet.is" TargetMode="External" /><Relationship Id="rId79" Type="http://schemas.openxmlformats.org/officeDocument/2006/relationships/hyperlink" Target="mailto:thuridur@eggid.is" TargetMode="External" /><Relationship Id="rId80" Type="http://schemas.openxmlformats.org/officeDocument/2006/relationships/hyperlink" Target="mailto:lindahronn@hotmail.is" TargetMode="External" /><Relationship Id="rId81" Type="http://schemas.openxmlformats.org/officeDocument/2006/relationships/hyperlink" Target="mailto:birgir.k@simnet.is" TargetMode="External" /><Relationship Id="rId82" Type="http://schemas.openxmlformats.org/officeDocument/2006/relationships/hyperlink" Target="mailto:ff@simnet.is" TargetMode="External" /><Relationship Id="rId83" Type="http://schemas.openxmlformats.org/officeDocument/2006/relationships/hyperlink" Target="mailto:omar@endurskodunok.is" TargetMode="External" /><Relationship Id="rId84" Type="http://schemas.openxmlformats.org/officeDocument/2006/relationships/hyperlink" Target="mailto:margret.jonsdottir@landsbanki.is" TargetMode="External" /><Relationship Id="rId85" Type="http://schemas.openxmlformats.org/officeDocument/2006/relationships/hyperlink" Target="mailto:reynirth@postur.is" TargetMode="External" /><Relationship Id="rId86" Type="http://schemas.openxmlformats.org/officeDocument/2006/relationships/hyperlink" Target="mailto:pallk@postur.is" TargetMode="External" /><Relationship Id="rId87" Type="http://schemas.openxmlformats.org/officeDocument/2006/relationships/hyperlink" Target="mailto:unnur@dv.is" TargetMode="External" /><Relationship Id="rId88" Type="http://schemas.openxmlformats.org/officeDocument/2006/relationships/hyperlink" Target="mailto:steinunna@vis.is" TargetMode="External" /><Relationship Id="rId89" Type="http://schemas.openxmlformats.org/officeDocument/2006/relationships/hyperlink" Target="mailto:cobrar@islandia.is" TargetMode="External" /><Relationship Id="rId90" Type="http://schemas.openxmlformats.org/officeDocument/2006/relationships/hyperlink" Target="mailto:jontom@isl.is" TargetMode="External" /><Relationship Id="rId91" Type="http://schemas.openxmlformats.org/officeDocument/2006/relationships/hyperlink" Target="http://innrivefur/web/thjodskra?thjodHeimilisfang=Rekagranda%204&amp;thjodTafla=einstaklingur&amp;thjodHefLeitad=Y" TargetMode="External" /><Relationship Id="rId92" Type="http://schemas.openxmlformats.org/officeDocument/2006/relationships/hyperlink" Target="http://innrivefur/web/thjodskra?thjodHeimilisfang=S&#243;lvallag&#246;tu%2037&amp;thjodTafla=einstaklingur&amp;thjodHefLeitad=Y" TargetMode="External" /><Relationship Id="rId93" Type="http://schemas.openxmlformats.org/officeDocument/2006/relationships/hyperlink" Target="http://innrivefur/web/thjodskra?thjodHeimilisfang=Seljabraut%2076&amp;thjodTafla=einstaklingur&amp;thjodHefLeitad=Y" TargetMode="External" /><Relationship Id="rId94" Type="http://schemas.openxmlformats.org/officeDocument/2006/relationships/hyperlink" Target="mailto:krissiat@heimsnet.is" TargetMode="External" /><Relationship Id="rId95" Type="http://schemas.openxmlformats.org/officeDocument/2006/relationships/hyperlink" Target="mailto:bjorn.k@simnet.is" TargetMode="External" /><Relationship Id="rId96" Type="http://schemas.openxmlformats.org/officeDocument/2006/relationships/hyperlink" Target="http://innrivefur/web/thjodskra?thjodHeimilisfang=Reynimel%2060&amp;thjodTafla=einstaklingur&amp;thjodHefLeitad=Y" TargetMode="External" /><Relationship Id="rId97" Type="http://schemas.openxmlformats.org/officeDocument/2006/relationships/hyperlink" Target="mailto:caron@visir.is" TargetMode="External" /><Relationship Id="rId98" Type="http://schemas.openxmlformats.org/officeDocument/2006/relationships/hyperlink" Target="mailto:emilj@vis.is" TargetMode="External" /><Relationship Id="rId99" Type="http://schemas.openxmlformats.org/officeDocument/2006/relationships/hyperlink" Target="mailto:finnlaugurh@postur.is" TargetMode="External" /><Relationship Id="rId100" Type="http://schemas.openxmlformats.org/officeDocument/2006/relationships/hyperlink" Target="mailto:rellir@simnet.is" TargetMode="External" /><Relationship Id="rId101" Type="http://schemas.openxmlformats.org/officeDocument/2006/relationships/hyperlink" Target="mailto:helga@spron.is" TargetMode="External" /><Relationship Id="rId102" Type="http://schemas.openxmlformats.org/officeDocument/2006/relationships/hyperlink" Target="mailto:hjalli@jonar.is" TargetMode="External" /><Relationship Id="rId103" Type="http://schemas.openxmlformats.org/officeDocument/2006/relationships/hyperlink" Target="mailto:jafet.oskarsson@landsbanki.is" TargetMode="External" /><Relationship Id="rId104" Type="http://schemas.openxmlformats.org/officeDocument/2006/relationships/hyperlink" Target="mailto:joi@isl.is" TargetMode="External" /><Relationship Id="rId105" Type="http://schemas.openxmlformats.org/officeDocument/2006/relationships/hyperlink" Target="mailto:bragib@simi.is" TargetMode="External" /><Relationship Id="rId106" Type="http://schemas.openxmlformats.org/officeDocument/2006/relationships/hyperlink" Target="mailto:gunni_olafsson@hotmail.com" TargetMode="External" /><Relationship Id="rId107" Type="http://schemas.openxmlformats.org/officeDocument/2006/relationships/hyperlink" Target="mailto:blomsi@hotmail.com" TargetMode="External" /><Relationship Id="rId108" Type="http://schemas.openxmlformats.org/officeDocument/2006/relationships/hyperlink" Target="mailto:ff@simnet.is" TargetMode="External" /><Relationship Id="rId109" Type="http://schemas.openxmlformats.org/officeDocument/2006/relationships/hyperlink" Target="mailto:omar@endurskodunok.is" TargetMode="External" /><Relationship Id="rId110" Type="http://schemas.openxmlformats.org/officeDocument/2006/relationships/hyperlink" Target="mailto:margret.jonsdottir@landsbanki.is" TargetMode="External" /><Relationship Id="rId111" Type="http://schemas.openxmlformats.org/officeDocument/2006/relationships/hyperlink" Target="mailto:reynirth@postur.is" TargetMode="External" /><Relationship Id="rId112" Type="http://schemas.openxmlformats.org/officeDocument/2006/relationships/hyperlink" Target="mailto:unnur@dv.is" TargetMode="External" /><Relationship Id="rId113" Type="http://schemas.openxmlformats.org/officeDocument/2006/relationships/hyperlink" Target="mailto:steinunna@vis.is" TargetMode="External" /><Relationship Id="rId114" Type="http://schemas.openxmlformats.org/officeDocument/2006/relationships/hyperlink" Target="mailto:cobrar@islandia.is" TargetMode="External" /><Relationship Id="rId115" Type="http://schemas.openxmlformats.org/officeDocument/2006/relationships/hyperlink" Target="mailto:jontom@isl.is" TargetMode="External" /><Relationship Id="rId116" Type="http://schemas.openxmlformats.org/officeDocument/2006/relationships/hyperlink" Target="http://innrivefur/web/thjodskra?thjodHeimilisfang=Rekagranda%204&amp;thjodTafla=einstaklingur&amp;thjodHefLeitad=Y" TargetMode="External" /><Relationship Id="rId117" Type="http://schemas.openxmlformats.org/officeDocument/2006/relationships/hyperlink" Target="http://innrivefur/web/thjodskra?thjodHeimilisfang=S&#243;lvallag&#246;tu%2037&amp;thjodTafla=einstaklingur&amp;thjodHefLeitad=Y" TargetMode="External" /><Relationship Id="rId118" Type="http://schemas.openxmlformats.org/officeDocument/2006/relationships/hyperlink" Target="http://innrivefur/web/thjodskra?thjodHeimilisfang=Seljabraut%2076&amp;thjodTafla=einstaklingur&amp;thjodHefLeitad=Y" TargetMode="External" /><Relationship Id="rId119" Type="http://schemas.openxmlformats.org/officeDocument/2006/relationships/hyperlink" Target="mailto:krissiat@heimsnet.is" TargetMode="External" /><Relationship Id="rId120" Type="http://schemas.openxmlformats.org/officeDocument/2006/relationships/hyperlink" Target="mailto:bjorn.k@simnet.is" TargetMode="External" /><Relationship Id="rId121" Type="http://schemas.openxmlformats.org/officeDocument/2006/relationships/hyperlink" Target="http://innrivefur/web/thjodskra?thjodHeimilisfang=Reynimel%2060&amp;thjodTafla=einstaklingur&amp;thjodHefLeitad=Y" TargetMode="External" /><Relationship Id="rId122" Type="http://schemas.openxmlformats.org/officeDocument/2006/relationships/hyperlink" Target="mailto:emilj@vis.is" TargetMode="External" /><Relationship Id="rId123" Type="http://schemas.openxmlformats.org/officeDocument/2006/relationships/hyperlink" Target="mailto:finnlaugurh@postur.is" TargetMode="External" /><Relationship Id="rId124" Type="http://schemas.openxmlformats.org/officeDocument/2006/relationships/hyperlink" Target="mailto:rellir@simnet.is" TargetMode="External" /><Relationship Id="rId125" Type="http://schemas.openxmlformats.org/officeDocument/2006/relationships/hyperlink" Target="mailto:helga@spron.is" TargetMode="External" /><Relationship Id="rId126" Type="http://schemas.openxmlformats.org/officeDocument/2006/relationships/hyperlink" Target="mailto:hjalli@jonar.is" TargetMode="External" /><Relationship Id="rId127" Type="http://schemas.openxmlformats.org/officeDocument/2006/relationships/hyperlink" Target="mailto:jafet.oskarsson@landsbanki.is" TargetMode="External" /><Relationship Id="rId128" Type="http://schemas.openxmlformats.org/officeDocument/2006/relationships/hyperlink" Target="mailto:joi@isl.is" TargetMode="External" /><Relationship Id="rId129" Type="http://schemas.openxmlformats.org/officeDocument/2006/relationships/hyperlink" Target="mailto:bragib@simi.is" TargetMode="External" /><Relationship Id="rId130" Type="http://schemas.openxmlformats.org/officeDocument/2006/relationships/hyperlink" Target="mailto:gunni_olafsson@hotmail.com" TargetMode="External" /><Relationship Id="rId131" Type="http://schemas.openxmlformats.org/officeDocument/2006/relationships/hyperlink" Target="mailto:blomsi@hotmail.com" TargetMode="External" /><Relationship Id="rId132" Type="http://schemas.openxmlformats.org/officeDocument/2006/relationships/hyperlink" Target="mailto:stecla@verslo.is" TargetMode="External" /><Relationship Id="rId133" Type="http://schemas.openxmlformats.org/officeDocument/2006/relationships/hyperlink" Target="mailto:solmundur.kristjansson@landsbanki.is" TargetMode="External" /><Relationship Id="rId134" Type="http://schemas.openxmlformats.org/officeDocument/2006/relationships/hyperlink" Target="mailto:solmundur.kristjansson@landsbanki.is" TargetMode="External" /><Relationship Id="rId135" Type="http://schemas.openxmlformats.org/officeDocument/2006/relationships/hyperlink" Target="mailto:bragib@simi.is" TargetMode="External" /><Relationship Id="rId136" Type="http://schemas.openxmlformats.org/officeDocument/2006/relationships/hyperlink" Target="mailto:bragib@simi.is" TargetMode="External" /><Relationship Id="rId137" Type="http://schemas.openxmlformats.org/officeDocument/2006/relationships/hyperlink" Target="mailto:mattibakari@internet.is" TargetMode="External" /><Relationship Id="rId138" Type="http://schemas.openxmlformats.org/officeDocument/2006/relationships/hyperlink" Target="mailto:mattibakari@internet.is" TargetMode="External" /><Relationship Id="rId139" Type="http://schemas.openxmlformats.org/officeDocument/2006/relationships/hyperlink" Target="javascript:searchByAddress('Bar&#240;avogi%2034')" TargetMode="External" /><Relationship Id="rId140" Type="http://schemas.openxmlformats.org/officeDocument/2006/relationships/hyperlink" Target="http://www.simaskra.is/control/index?pid=10371&amp;SIMI=5684554" TargetMode="External" /><Relationship Id="rId141" Type="http://schemas.openxmlformats.org/officeDocument/2006/relationships/hyperlink" Target="javascript:searchByAddress('Bar&#240;avogi%2034')" TargetMode="External" /><Relationship Id="rId142" Type="http://schemas.openxmlformats.org/officeDocument/2006/relationships/hyperlink" Target="http://www.simaskra.is/control/index?pid=10371&amp;SIMI=5684554" TargetMode="External" /><Relationship Id="rId143" Type="http://schemas.openxmlformats.org/officeDocument/2006/relationships/hyperlink" Target="mailto:asgeirh@postur.is" TargetMode="External" /><Relationship Id="rId144" Type="http://schemas.openxmlformats.org/officeDocument/2006/relationships/hyperlink" Target="mailto:asgeirh@postur.is" TargetMode="External" /><Relationship Id="rId145" Type="http://schemas.openxmlformats.org/officeDocument/2006/relationships/hyperlink" Target="mailto:hud@islandia.is" TargetMode="External" /><Relationship Id="rId146" Type="http://schemas.openxmlformats.org/officeDocument/2006/relationships/hyperlink" Target="mailto:hud@islandia.is" TargetMode="External" /><Relationship Id="rId147" Type="http://schemas.openxmlformats.org/officeDocument/2006/relationships/hyperlink" Target="mailto:reynirth@postur.is" TargetMode="External" /><Relationship Id="rId148" Type="http://schemas.openxmlformats.org/officeDocument/2006/relationships/hyperlink" Target="mailto:reynirth@postur.is" TargetMode="External" /><Relationship Id="rId149" Type="http://schemas.openxmlformats.org/officeDocument/2006/relationships/hyperlink" Target="mailto:halldorh@vis.is" TargetMode="External" /><Relationship Id="rId150" Type="http://schemas.openxmlformats.org/officeDocument/2006/relationships/hyperlink" Target="mailto:halldorh@vis.is" TargetMode="External" /><Relationship Id="rId15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P78"/>
  <sheetViews>
    <sheetView zoomScale="80" zoomScaleNormal="80" workbookViewId="0" topLeftCell="A1">
      <selection activeCell="P16" sqref="P16"/>
    </sheetView>
  </sheetViews>
  <sheetFormatPr defaultColWidth="9.140625" defaultRowHeight="12.75"/>
  <cols>
    <col min="1" max="1" width="27.140625" style="0" customWidth="1"/>
    <col min="2" max="3" width="5.28125" style="21" customWidth="1"/>
    <col min="4" max="4" width="5.28125" style="0" customWidth="1"/>
    <col min="5" max="5" width="3.28125" style="0" customWidth="1"/>
    <col min="6" max="7" width="5.28125" style="21" customWidth="1"/>
    <col min="8" max="8" width="5.28125" style="0" customWidth="1"/>
    <col min="9" max="9" width="2.8515625" style="0" customWidth="1"/>
    <col min="10" max="11" width="5.28125" style="21" customWidth="1"/>
    <col min="12" max="12" width="5.28125" style="0" customWidth="1"/>
    <col min="13" max="13" width="2.8515625" style="0" customWidth="1"/>
    <col min="14" max="15" width="5.28125" style="21" customWidth="1"/>
    <col min="16" max="16" width="5.28125" style="0" customWidth="1"/>
    <col min="17" max="17" width="2.57421875" style="0" customWidth="1"/>
    <col min="18" max="19" width="5.28125" style="21" customWidth="1"/>
    <col min="20" max="20" width="5.28125" style="0" customWidth="1"/>
    <col min="21" max="21" width="3.00390625" style="0" customWidth="1"/>
    <col min="22" max="23" width="5.28125" style="21" customWidth="1"/>
    <col min="24" max="24" width="5.28125" style="0" customWidth="1"/>
    <col min="25" max="25" width="2.8515625" style="0" customWidth="1"/>
    <col min="26" max="26" width="8.7109375" style="0" bestFit="1" customWidth="1"/>
    <col min="27" max="27" width="6.00390625" style="1" customWidth="1"/>
    <col min="28" max="28" width="12.421875" style="0" bestFit="1" customWidth="1"/>
    <col min="30" max="30" width="23.7109375" style="0" bestFit="1" customWidth="1"/>
  </cols>
  <sheetData>
    <row r="1" spans="2:28" ht="32.25" customHeight="1">
      <c r="B1" s="50" t="s">
        <v>150</v>
      </c>
      <c r="C1" s="50"/>
      <c r="D1" s="50"/>
      <c r="E1" s="33"/>
      <c r="F1" s="50" t="s">
        <v>151</v>
      </c>
      <c r="G1" s="50"/>
      <c r="H1" s="50"/>
      <c r="I1" s="33"/>
      <c r="J1" s="50" t="s">
        <v>152</v>
      </c>
      <c r="K1" s="50"/>
      <c r="L1" s="50"/>
      <c r="M1" s="33"/>
      <c r="N1" s="50" t="s">
        <v>155</v>
      </c>
      <c r="O1" s="50"/>
      <c r="P1" s="50"/>
      <c r="Q1" s="33"/>
      <c r="R1" s="50" t="s">
        <v>153</v>
      </c>
      <c r="S1" s="50"/>
      <c r="T1" s="50"/>
      <c r="U1" s="24"/>
      <c r="V1" s="50" t="s">
        <v>154</v>
      </c>
      <c r="W1" s="50"/>
      <c r="X1" s="50"/>
      <c r="Y1" s="40"/>
      <c r="Z1" s="1" t="s">
        <v>100</v>
      </c>
      <c r="AA1" s="44" t="s">
        <v>101</v>
      </c>
      <c r="AB1" t="s">
        <v>15</v>
      </c>
    </row>
    <row r="2" spans="1:25" ht="18">
      <c r="A2" s="49" t="s">
        <v>104</v>
      </c>
      <c r="B2" s="17">
        <v>1</v>
      </c>
      <c r="C2" s="17">
        <v>2</v>
      </c>
      <c r="D2" s="17">
        <v>3</v>
      </c>
      <c r="E2" s="34"/>
      <c r="F2" s="17">
        <v>4</v>
      </c>
      <c r="G2" s="17">
        <v>5</v>
      </c>
      <c r="H2" s="17">
        <v>6</v>
      </c>
      <c r="I2" s="34"/>
      <c r="J2" s="17">
        <v>7</v>
      </c>
      <c r="K2" s="17">
        <v>8</v>
      </c>
      <c r="L2" s="17">
        <v>9</v>
      </c>
      <c r="M2" s="34"/>
      <c r="N2" s="17">
        <v>10</v>
      </c>
      <c r="O2" s="17">
        <v>11</v>
      </c>
      <c r="P2" s="17">
        <v>12</v>
      </c>
      <c r="Q2" s="34"/>
      <c r="R2" s="17">
        <v>13</v>
      </c>
      <c r="S2" s="17">
        <v>14</v>
      </c>
      <c r="T2" s="17">
        <v>15</v>
      </c>
      <c r="U2" s="24"/>
      <c r="V2" s="17">
        <v>16</v>
      </c>
      <c r="W2" s="17">
        <v>17</v>
      </c>
      <c r="X2" s="17">
        <v>18</v>
      </c>
      <c r="Y2" s="41"/>
    </row>
    <row r="3" spans="1:28" ht="12.75">
      <c r="A3" t="s">
        <v>116</v>
      </c>
      <c r="B3" s="21">
        <v>118</v>
      </c>
      <c r="C3" s="21">
        <v>129</v>
      </c>
      <c r="D3" s="21">
        <v>137</v>
      </c>
      <c r="E3" s="35"/>
      <c r="F3" s="21">
        <v>150</v>
      </c>
      <c r="G3" s="21">
        <v>114</v>
      </c>
      <c r="H3" s="21"/>
      <c r="I3" s="35"/>
      <c r="J3" s="21">
        <v>144</v>
      </c>
      <c r="K3" s="21">
        <v>123</v>
      </c>
      <c r="L3" s="21">
        <v>135</v>
      </c>
      <c r="M3" s="35"/>
      <c r="N3" s="21">
        <v>165</v>
      </c>
      <c r="O3" s="21">
        <v>124</v>
      </c>
      <c r="P3" s="21">
        <v>161</v>
      </c>
      <c r="Q3" s="35"/>
      <c r="T3" s="21"/>
      <c r="U3" s="24"/>
      <c r="X3" s="21"/>
      <c r="Y3" s="24"/>
      <c r="Z3" s="27">
        <f aca="true" t="shared" si="0" ref="Z3:Z10">AVERAGE(B3:X3)</f>
        <v>136.36363636363637</v>
      </c>
      <c r="AA3" s="1">
        <f aca="true" t="shared" si="1" ref="AA3:AA9">COUNT(B3:Y3)</f>
        <v>11</v>
      </c>
      <c r="AB3" t="s">
        <v>118</v>
      </c>
    </row>
    <row r="4" spans="1:28" ht="12.75">
      <c r="A4" t="s">
        <v>115</v>
      </c>
      <c r="B4" s="21">
        <v>143</v>
      </c>
      <c r="C4" s="21">
        <v>121</v>
      </c>
      <c r="D4" s="21">
        <v>134</v>
      </c>
      <c r="E4" s="35"/>
      <c r="G4" s="21">
        <v>147</v>
      </c>
      <c r="H4" s="21">
        <v>118</v>
      </c>
      <c r="I4" s="35"/>
      <c r="L4" s="21"/>
      <c r="M4" s="35"/>
      <c r="P4" s="21"/>
      <c r="Q4" s="35"/>
      <c r="T4" s="21"/>
      <c r="U4" s="24"/>
      <c r="X4" s="21"/>
      <c r="Y4" s="24"/>
      <c r="Z4" s="27">
        <f t="shared" si="0"/>
        <v>132.6</v>
      </c>
      <c r="AA4" s="1">
        <f t="shared" si="1"/>
        <v>5</v>
      </c>
      <c r="AB4" t="s">
        <v>117</v>
      </c>
    </row>
    <row r="5" spans="1:28" ht="12.75">
      <c r="A5" t="s">
        <v>112</v>
      </c>
      <c r="B5" s="21">
        <v>150</v>
      </c>
      <c r="C5" s="21">
        <v>149</v>
      </c>
      <c r="D5" s="1">
        <v>213</v>
      </c>
      <c r="E5" s="35"/>
      <c r="F5" s="21">
        <v>116</v>
      </c>
      <c r="H5" s="1">
        <v>161</v>
      </c>
      <c r="I5" s="35"/>
      <c r="J5" s="21">
        <v>230</v>
      </c>
      <c r="K5" s="21">
        <v>167</v>
      </c>
      <c r="L5" s="1">
        <v>154</v>
      </c>
      <c r="M5" s="35"/>
      <c r="N5" s="21">
        <v>155</v>
      </c>
      <c r="O5" s="21">
        <v>153</v>
      </c>
      <c r="P5" s="1">
        <v>175</v>
      </c>
      <c r="Q5" s="35"/>
      <c r="T5" s="1"/>
      <c r="U5" s="24"/>
      <c r="X5" s="1"/>
      <c r="Y5" s="42"/>
      <c r="Z5" s="27">
        <f t="shared" si="0"/>
        <v>165.72727272727272</v>
      </c>
      <c r="AA5" s="1">
        <f t="shared" si="1"/>
        <v>11</v>
      </c>
      <c r="AB5" t="s">
        <v>114</v>
      </c>
    </row>
    <row r="6" spans="1:28" ht="12.75">
      <c r="A6" t="s">
        <v>134</v>
      </c>
      <c r="D6" s="1"/>
      <c r="E6" s="35"/>
      <c r="F6" s="21">
        <v>171</v>
      </c>
      <c r="G6" s="21">
        <v>160</v>
      </c>
      <c r="H6" s="1">
        <v>150</v>
      </c>
      <c r="I6" s="35"/>
      <c r="J6" s="21">
        <v>121</v>
      </c>
      <c r="K6" s="21">
        <v>134</v>
      </c>
      <c r="L6" s="1">
        <v>121</v>
      </c>
      <c r="M6" s="35"/>
      <c r="P6" s="1"/>
      <c r="Q6" s="35"/>
      <c r="T6" s="1"/>
      <c r="U6" s="24"/>
      <c r="X6" s="1"/>
      <c r="Y6" s="42"/>
      <c r="Z6" s="27">
        <f t="shared" si="0"/>
        <v>142.83333333333334</v>
      </c>
      <c r="AA6" s="1">
        <f t="shared" si="1"/>
        <v>6</v>
      </c>
      <c r="AB6" t="s">
        <v>135</v>
      </c>
    </row>
    <row r="7" spans="1:28" ht="12.75">
      <c r="A7" t="s">
        <v>166</v>
      </c>
      <c r="D7" s="1"/>
      <c r="E7" s="35"/>
      <c r="H7" s="1"/>
      <c r="I7" s="35"/>
      <c r="L7" s="1"/>
      <c r="M7" s="35"/>
      <c r="N7" s="21">
        <v>91</v>
      </c>
      <c r="O7" s="21">
        <v>107</v>
      </c>
      <c r="P7" s="1">
        <v>103</v>
      </c>
      <c r="Q7" s="35"/>
      <c r="T7" s="1"/>
      <c r="U7" s="24"/>
      <c r="X7" s="1"/>
      <c r="Y7" s="42"/>
      <c r="Z7" s="27">
        <f t="shared" si="0"/>
        <v>100.33333333333333</v>
      </c>
      <c r="AA7" s="1">
        <f t="shared" si="1"/>
        <v>3</v>
      </c>
      <c r="AB7" t="s">
        <v>167</v>
      </c>
    </row>
    <row r="8" spans="4:27" ht="12.75">
      <c r="D8" s="1"/>
      <c r="E8" s="35"/>
      <c r="H8" s="1"/>
      <c r="I8" s="35"/>
      <c r="L8" s="1"/>
      <c r="M8" s="35"/>
      <c r="P8" s="1"/>
      <c r="Q8" s="35"/>
      <c r="T8" s="1"/>
      <c r="U8" s="24"/>
      <c r="X8" s="1"/>
      <c r="Y8" s="42"/>
      <c r="Z8" s="27" t="e">
        <f t="shared" si="0"/>
        <v>#DIV/0!</v>
      </c>
      <c r="AA8" s="1">
        <f t="shared" si="1"/>
        <v>0</v>
      </c>
    </row>
    <row r="9" spans="4:27" ht="12.75">
      <c r="D9" s="6"/>
      <c r="E9" s="36"/>
      <c r="H9" s="6"/>
      <c r="I9" s="36"/>
      <c r="L9" s="6"/>
      <c r="M9" s="36"/>
      <c r="P9" s="6"/>
      <c r="Q9" s="36"/>
      <c r="T9" s="6"/>
      <c r="U9" s="24"/>
      <c r="X9" s="6"/>
      <c r="Y9" s="42"/>
      <c r="Z9" s="27" t="e">
        <f t="shared" si="0"/>
        <v>#DIV/0!</v>
      </c>
      <c r="AA9" s="1">
        <f t="shared" si="1"/>
        <v>0</v>
      </c>
    </row>
    <row r="10" spans="1:26" ht="15">
      <c r="A10" t="s">
        <v>14</v>
      </c>
      <c r="B10" s="19">
        <f>SUM(B3:B9)</f>
        <v>411</v>
      </c>
      <c r="C10" s="19">
        <f>SUM(C3:C9)</f>
        <v>399</v>
      </c>
      <c r="D10" s="19">
        <f>SUM(D3:D9)</f>
        <v>484</v>
      </c>
      <c r="E10" s="37"/>
      <c r="F10" s="19">
        <f>SUM(F3:F9)</f>
        <v>437</v>
      </c>
      <c r="G10" s="19">
        <f>SUM(G3:G9)</f>
        <v>421</v>
      </c>
      <c r="H10" s="19">
        <f>SUM(H3:H9)</f>
        <v>429</v>
      </c>
      <c r="I10" s="37"/>
      <c r="J10" s="19">
        <f>SUM(J3:J9)</f>
        <v>495</v>
      </c>
      <c r="K10" s="19">
        <f>SUM(K3:K9)</f>
        <v>424</v>
      </c>
      <c r="L10" s="19">
        <f>SUM(L3:L9)</f>
        <v>410</v>
      </c>
      <c r="M10" s="37"/>
      <c r="N10" s="19">
        <f>SUM(N3:N9)</f>
        <v>411</v>
      </c>
      <c r="O10" s="19">
        <f>SUM(O3:O9)</f>
        <v>384</v>
      </c>
      <c r="P10" s="19">
        <f>SUM(P3:P9)</f>
        <v>439</v>
      </c>
      <c r="Q10" s="37"/>
      <c r="R10" s="19">
        <f>SUM(R3:R9)</f>
        <v>0</v>
      </c>
      <c r="S10" s="19">
        <f>SUM(S3:S9)</f>
        <v>0</v>
      </c>
      <c r="T10" s="19">
        <f>SUM(T3:T9)</f>
        <v>0</v>
      </c>
      <c r="U10" s="24"/>
      <c r="V10" s="19">
        <f>SUM(V3:V9)</f>
        <v>0</v>
      </c>
      <c r="W10" s="19">
        <f>SUM(W3:W9)</f>
        <v>0</v>
      </c>
      <c r="X10" s="19">
        <f>SUM(X3:X9)</f>
        <v>0</v>
      </c>
      <c r="Y10" s="43"/>
      <c r="Z10" s="27">
        <f t="shared" si="0"/>
        <v>285.77777777777777</v>
      </c>
    </row>
    <row r="11" spans="4:26" ht="12.75">
      <c r="D11" s="1"/>
      <c r="E11" s="35"/>
      <c r="H11" s="1"/>
      <c r="I11" s="35"/>
      <c r="L11" s="1"/>
      <c r="M11" s="35"/>
      <c r="P11" s="1"/>
      <c r="Q11" s="35"/>
      <c r="T11" s="1"/>
      <c r="U11" s="24"/>
      <c r="X11" s="1"/>
      <c r="Y11" s="42"/>
      <c r="Z11" s="27"/>
    </row>
    <row r="12" spans="1:26" ht="12.75">
      <c r="A12" s="24"/>
      <c r="B12" s="25"/>
      <c r="C12" s="25"/>
      <c r="D12" s="24"/>
      <c r="E12" s="24"/>
      <c r="F12" s="25"/>
      <c r="G12" s="25"/>
      <c r="H12" s="24"/>
      <c r="I12" s="24"/>
      <c r="J12" s="25"/>
      <c r="K12" s="25"/>
      <c r="L12" s="24"/>
      <c r="M12" s="24"/>
      <c r="N12" s="25"/>
      <c r="O12" s="25"/>
      <c r="P12" s="24"/>
      <c r="Q12" s="24"/>
      <c r="R12" s="25"/>
      <c r="S12" s="25"/>
      <c r="T12" s="24"/>
      <c r="U12" s="24"/>
      <c r="V12" s="25"/>
      <c r="W12" s="25"/>
      <c r="X12" s="24"/>
      <c r="Y12" s="42"/>
      <c r="Z12" s="27"/>
    </row>
    <row r="13" spans="2:26" ht="12.75">
      <c r="B13" s="20"/>
      <c r="C13" s="20"/>
      <c r="E13" s="24"/>
      <c r="F13" s="20"/>
      <c r="G13" s="20"/>
      <c r="I13" s="24"/>
      <c r="J13" s="20"/>
      <c r="K13" s="20"/>
      <c r="M13" s="24"/>
      <c r="N13" s="20"/>
      <c r="O13" s="20"/>
      <c r="Q13" s="24"/>
      <c r="R13" s="20"/>
      <c r="S13" s="20"/>
      <c r="U13" s="24"/>
      <c r="V13" s="20"/>
      <c r="W13" s="20"/>
      <c r="Y13" s="42"/>
      <c r="Z13" s="27"/>
    </row>
    <row r="14" spans="1:26" ht="18">
      <c r="A14" s="49" t="s">
        <v>103</v>
      </c>
      <c r="B14" s="17">
        <v>1</v>
      </c>
      <c r="C14" s="17">
        <v>2</v>
      </c>
      <c r="D14" s="17">
        <v>3</v>
      </c>
      <c r="E14" s="34"/>
      <c r="F14" s="17">
        <v>4</v>
      </c>
      <c r="G14" s="17">
        <v>5</v>
      </c>
      <c r="H14" s="17">
        <v>6</v>
      </c>
      <c r="I14" s="34"/>
      <c r="J14" s="17">
        <v>7</v>
      </c>
      <c r="K14" s="17">
        <v>8</v>
      </c>
      <c r="L14" s="17">
        <v>9</v>
      </c>
      <c r="M14" s="34"/>
      <c r="N14" s="17">
        <v>10</v>
      </c>
      <c r="O14" s="17">
        <v>11</v>
      </c>
      <c r="P14" s="17">
        <v>12</v>
      </c>
      <c r="Q14" s="34"/>
      <c r="R14" s="17">
        <v>13</v>
      </c>
      <c r="S14" s="17">
        <v>14</v>
      </c>
      <c r="T14" s="17">
        <v>15</v>
      </c>
      <c r="U14" s="24"/>
      <c r="V14" s="17">
        <v>16</v>
      </c>
      <c r="W14" s="17">
        <v>17</v>
      </c>
      <c r="X14" s="17">
        <v>18</v>
      </c>
      <c r="Y14" s="41"/>
      <c r="Z14" s="27"/>
    </row>
    <row r="15" spans="1:28" ht="12.75">
      <c r="A15" t="s">
        <v>160</v>
      </c>
      <c r="C15" s="21">
        <v>74</v>
      </c>
      <c r="D15" s="21"/>
      <c r="E15" s="35"/>
      <c r="G15" s="21">
        <v>87</v>
      </c>
      <c r="H15" s="21"/>
      <c r="I15" s="35"/>
      <c r="L15" s="21"/>
      <c r="M15" s="35"/>
      <c r="O15" s="21">
        <v>120</v>
      </c>
      <c r="P15" s="21">
        <v>90</v>
      </c>
      <c r="Q15" s="35"/>
      <c r="T15" s="21"/>
      <c r="U15" s="24"/>
      <c r="X15" s="21"/>
      <c r="Y15" s="24"/>
      <c r="Z15" s="27">
        <f>AVERAGE(B15:X15)</f>
        <v>92.75</v>
      </c>
      <c r="AA15" s="1">
        <f aca="true" t="shared" si="2" ref="AA15:AA21">COUNT(B15:Y15)</f>
        <v>4</v>
      </c>
      <c r="AB15" t="s">
        <v>161</v>
      </c>
    </row>
    <row r="16" spans="1:28" ht="12.75">
      <c r="A16" t="s">
        <v>141</v>
      </c>
      <c r="B16" s="21">
        <v>68</v>
      </c>
      <c r="D16" s="1">
        <v>113</v>
      </c>
      <c r="E16" s="35"/>
      <c r="H16" s="1"/>
      <c r="I16" s="35"/>
      <c r="L16" s="1"/>
      <c r="M16" s="35"/>
      <c r="P16" s="1"/>
      <c r="Q16" s="35"/>
      <c r="T16" s="1"/>
      <c r="U16" s="24"/>
      <c r="X16" s="1"/>
      <c r="Y16" s="24"/>
      <c r="Z16" s="27">
        <f aca="true" t="shared" si="3" ref="Z16:Z21">AVERAGE(B16:X16)</f>
        <v>90.5</v>
      </c>
      <c r="AA16" s="1">
        <f t="shared" si="2"/>
        <v>2</v>
      </c>
      <c r="AB16" t="s">
        <v>142</v>
      </c>
    </row>
    <row r="17" spans="1:28" ht="12.75">
      <c r="A17" t="s">
        <v>137</v>
      </c>
      <c r="B17" s="21">
        <v>105</v>
      </c>
      <c r="C17" s="21">
        <v>99</v>
      </c>
      <c r="D17" s="21">
        <v>120</v>
      </c>
      <c r="E17" s="35"/>
      <c r="F17" s="21">
        <v>119</v>
      </c>
      <c r="G17" s="21">
        <v>55</v>
      </c>
      <c r="H17" s="21"/>
      <c r="I17" s="35"/>
      <c r="J17" s="21">
        <v>89</v>
      </c>
      <c r="K17" s="21">
        <v>128</v>
      </c>
      <c r="L17" s="21">
        <v>129</v>
      </c>
      <c r="M17" s="35"/>
      <c r="N17" s="21">
        <v>111</v>
      </c>
      <c r="O17" s="21">
        <v>135</v>
      </c>
      <c r="P17" s="21">
        <v>129</v>
      </c>
      <c r="Q17" s="35"/>
      <c r="T17" s="21"/>
      <c r="U17" s="24"/>
      <c r="X17" s="21"/>
      <c r="Y17" s="24"/>
      <c r="Z17" s="27">
        <f t="shared" si="3"/>
        <v>110.81818181818181</v>
      </c>
      <c r="AA17" s="1">
        <f t="shared" si="2"/>
        <v>11</v>
      </c>
      <c r="AB17" t="s">
        <v>139</v>
      </c>
    </row>
    <row r="18" spans="1:28" ht="12.75">
      <c r="A18" t="s">
        <v>111</v>
      </c>
      <c r="B18" s="21">
        <v>100</v>
      </c>
      <c r="C18" s="21">
        <v>119</v>
      </c>
      <c r="D18" s="1">
        <v>110</v>
      </c>
      <c r="E18" s="35"/>
      <c r="F18" s="21">
        <v>85</v>
      </c>
      <c r="H18" s="1">
        <v>61</v>
      </c>
      <c r="I18" s="35"/>
      <c r="J18" s="21">
        <v>135</v>
      </c>
      <c r="K18" s="21">
        <v>84</v>
      </c>
      <c r="L18" s="1">
        <v>92</v>
      </c>
      <c r="M18" s="35"/>
      <c r="N18" s="21">
        <v>115</v>
      </c>
      <c r="O18" s="21">
        <v>91</v>
      </c>
      <c r="P18" s="1"/>
      <c r="Q18" s="35"/>
      <c r="T18" s="1"/>
      <c r="U18" s="24"/>
      <c r="X18" s="1"/>
      <c r="Y18" s="42"/>
      <c r="Z18" s="27">
        <f t="shared" si="3"/>
        <v>99.2</v>
      </c>
      <c r="AA18" s="1">
        <f t="shared" si="2"/>
        <v>10</v>
      </c>
      <c r="AB18" t="s">
        <v>113</v>
      </c>
    </row>
    <row r="19" spans="1:28" ht="12.75">
      <c r="A19" t="s">
        <v>136</v>
      </c>
      <c r="D19" s="21"/>
      <c r="E19" s="35"/>
      <c r="F19" s="21">
        <v>131</v>
      </c>
      <c r="G19" s="21">
        <v>134</v>
      </c>
      <c r="H19" s="21">
        <v>88</v>
      </c>
      <c r="I19" s="35"/>
      <c r="J19" s="21">
        <v>156</v>
      </c>
      <c r="K19" s="21">
        <v>157</v>
      </c>
      <c r="L19" s="21">
        <v>155</v>
      </c>
      <c r="M19" s="35"/>
      <c r="P19" s="21"/>
      <c r="Q19" s="35"/>
      <c r="T19" s="21"/>
      <c r="U19" s="24"/>
      <c r="X19" s="21"/>
      <c r="Y19" s="24"/>
      <c r="Z19" s="27">
        <f t="shared" si="3"/>
        <v>136.83333333333334</v>
      </c>
      <c r="AA19" s="1">
        <f t="shared" si="2"/>
        <v>6</v>
      </c>
      <c r="AB19" t="s">
        <v>138</v>
      </c>
    </row>
    <row r="20" spans="1:28" ht="12.75">
      <c r="A20" s="18" t="s">
        <v>162</v>
      </c>
      <c r="D20" s="6"/>
      <c r="E20" s="36"/>
      <c r="H20" s="6">
        <v>87</v>
      </c>
      <c r="I20" s="36"/>
      <c r="L20" s="6"/>
      <c r="M20" s="36"/>
      <c r="P20" s="6"/>
      <c r="Q20" s="36"/>
      <c r="T20" s="6"/>
      <c r="U20" s="24"/>
      <c r="X20" s="6"/>
      <c r="Y20" s="24"/>
      <c r="Z20" s="27">
        <f>AVERAGE(B20:X20)</f>
        <v>87</v>
      </c>
      <c r="AA20" s="1">
        <f>COUNT(B20:Y20)</f>
        <v>1</v>
      </c>
      <c r="AB20" t="s">
        <v>163</v>
      </c>
    </row>
    <row r="21" spans="1:28" ht="12.75">
      <c r="A21" s="18" t="s">
        <v>164</v>
      </c>
      <c r="D21" s="6"/>
      <c r="E21" s="36"/>
      <c r="H21" s="6"/>
      <c r="I21" s="36"/>
      <c r="L21" s="6"/>
      <c r="M21" s="36"/>
      <c r="N21" s="21">
        <v>94</v>
      </c>
      <c r="P21" s="6">
        <v>99</v>
      </c>
      <c r="Q21" s="36"/>
      <c r="T21" s="6"/>
      <c r="U21" s="24"/>
      <c r="X21" s="6"/>
      <c r="Y21" s="24"/>
      <c r="Z21" s="27">
        <f t="shared" si="3"/>
        <v>96.5</v>
      </c>
      <c r="AA21" s="1">
        <f t="shared" si="2"/>
        <v>2</v>
      </c>
      <c r="AB21" t="s">
        <v>165</v>
      </c>
    </row>
    <row r="22" spans="1:26" ht="12.75">
      <c r="A22" t="s">
        <v>14</v>
      </c>
      <c r="B22" s="19">
        <f>SUM(B15:B21)</f>
        <v>273</v>
      </c>
      <c r="C22" s="19">
        <f>SUM(C15:C21)</f>
        <v>292</v>
      </c>
      <c r="D22" s="19">
        <f>SUM(D15:D21)</f>
        <v>343</v>
      </c>
      <c r="E22" s="37"/>
      <c r="F22" s="19">
        <f>SUM(F15:F21)</f>
        <v>335</v>
      </c>
      <c r="G22" s="19">
        <f>SUM(G15:G21)</f>
        <v>276</v>
      </c>
      <c r="H22" s="19">
        <f>SUM(H15:H21)</f>
        <v>236</v>
      </c>
      <c r="I22" s="37"/>
      <c r="J22" s="19">
        <f>SUM(J15:J21)</f>
        <v>380</v>
      </c>
      <c r="K22" s="19">
        <f>SUM(K15:K21)</f>
        <v>369</v>
      </c>
      <c r="L22" s="19">
        <f>SUM(L15:L21)</f>
        <v>376</v>
      </c>
      <c r="M22" s="37"/>
      <c r="N22" s="19">
        <f>SUM(N15:N21)</f>
        <v>320</v>
      </c>
      <c r="O22" s="19">
        <f>SUM(O15:O21)</f>
        <v>346</v>
      </c>
      <c r="P22" s="19">
        <f>SUM(P15:P21)</f>
        <v>318</v>
      </c>
      <c r="Q22" s="37"/>
      <c r="R22" s="19">
        <f>SUM(R15:R21)</f>
        <v>0</v>
      </c>
      <c r="S22" s="19">
        <f>SUM(S15:S21)</f>
        <v>0</v>
      </c>
      <c r="T22" s="19">
        <f>SUM(T15:T21)</f>
        <v>0</v>
      </c>
      <c r="U22" s="24"/>
      <c r="V22" s="19">
        <f>SUM(V15:V21)</f>
        <v>0</v>
      </c>
      <c r="W22" s="19">
        <f>SUM(W15:W21)</f>
        <v>0</v>
      </c>
      <c r="X22" s="19">
        <f>SUM(X15:X21)</f>
        <v>0</v>
      </c>
      <c r="Y22" s="24"/>
      <c r="Z22" s="27">
        <f>AVERAGE(B22:X22)</f>
        <v>214.66666666666666</v>
      </c>
    </row>
    <row r="23" spans="4:26" ht="12.75">
      <c r="D23" s="1"/>
      <c r="E23" s="35"/>
      <c r="H23" s="1"/>
      <c r="I23" s="35"/>
      <c r="L23" s="1"/>
      <c r="M23" s="35"/>
      <c r="P23" s="1"/>
      <c r="Q23" s="35"/>
      <c r="T23" s="1"/>
      <c r="U23" s="24"/>
      <c r="X23" s="1"/>
      <c r="Y23" s="24"/>
      <c r="Z23" s="27"/>
    </row>
    <row r="24" spans="1:26" ht="12.75">
      <c r="A24" s="24"/>
      <c r="B24" s="25"/>
      <c r="C24" s="25"/>
      <c r="D24" s="24"/>
      <c r="E24" s="24"/>
      <c r="F24" s="25"/>
      <c r="G24" s="25"/>
      <c r="H24" s="24"/>
      <c r="I24" s="24"/>
      <c r="J24" s="25"/>
      <c r="K24" s="25"/>
      <c r="L24" s="24"/>
      <c r="M24" s="24"/>
      <c r="N24" s="25"/>
      <c r="O24" s="25"/>
      <c r="P24" s="24"/>
      <c r="Q24" s="24"/>
      <c r="R24" s="25"/>
      <c r="S24" s="25"/>
      <c r="T24" s="24"/>
      <c r="U24" s="24"/>
      <c r="V24" s="25"/>
      <c r="W24" s="25"/>
      <c r="X24" s="24"/>
      <c r="Y24" s="24"/>
      <c r="Z24" s="27"/>
    </row>
    <row r="25" spans="2:26" ht="12.75">
      <c r="B25" s="20"/>
      <c r="C25" s="20"/>
      <c r="E25" s="24"/>
      <c r="F25" s="20"/>
      <c r="G25" s="20"/>
      <c r="I25" s="24"/>
      <c r="J25" s="20"/>
      <c r="K25" s="20"/>
      <c r="M25" s="24"/>
      <c r="N25" s="20"/>
      <c r="O25" s="20"/>
      <c r="Q25" s="24"/>
      <c r="R25" s="20"/>
      <c r="S25" s="20"/>
      <c r="U25" s="24"/>
      <c r="V25" s="20"/>
      <c r="W25" s="20"/>
      <c r="Y25" s="24"/>
      <c r="Z25" s="27"/>
    </row>
    <row r="26" spans="1:26" ht="18">
      <c r="A26" s="49" t="s">
        <v>148</v>
      </c>
      <c r="B26" s="17">
        <v>1</v>
      </c>
      <c r="C26" s="17">
        <v>2</v>
      </c>
      <c r="D26" s="17">
        <v>3</v>
      </c>
      <c r="E26" s="34"/>
      <c r="F26" s="17">
        <v>4</v>
      </c>
      <c r="G26" s="17">
        <v>5</v>
      </c>
      <c r="H26" s="17">
        <v>6</v>
      </c>
      <c r="I26" s="34"/>
      <c r="J26" s="17">
        <v>7</v>
      </c>
      <c r="K26" s="17">
        <v>8</v>
      </c>
      <c r="L26" s="17">
        <v>9</v>
      </c>
      <c r="M26" s="34"/>
      <c r="N26" s="17">
        <v>10</v>
      </c>
      <c r="O26" s="17">
        <v>11</v>
      </c>
      <c r="P26" s="17">
        <v>12</v>
      </c>
      <c r="Q26" s="34"/>
      <c r="R26" s="17">
        <v>13</v>
      </c>
      <c r="S26" s="17">
        <v>14</v>
      </c>
      <c r="T26" s="17">
        <v>15</v>
      </c>
      <c r="U26" s="24"/>
      <c r="V26" s="17">
        <v>16</v>
      </c>
      <c r="W26" s="17">
        <v>17</v>
      </c>
      <c r="X26" s="17">
        <v>18</v>
      </c>
      <c r="Y26" s="24"/>
      <c r="Z26" s="27"/>
    </row>
    <row r="27" spans="1:28" ht="12.75">
      <c r="A27" t="s">
        <v>156</v>
      </c>
      <c r="B27" s="21">
        <v>76</v>
      </c>
      <c r="D27" s="21"/>
      <c r="E27" s="25"/>
      <c r="H27" s="21"/>
      <c r="I27" s="25"/>
      <c r="J27" s="21">
        <v>71</v>
      </c>
      <c r="K27" s="21">
        <v>74</v>
      </c>
      <c r="L27" s="21">
        <v>97</v>
      </c>
      <c r="M27" s="25"/>
      <c r="P27" s="21"/>
      <c r="Q27" s="25"/>
      <c r="T27" s="21"/>
      <c r="U27" s="24"/>
      <c r="X27" s="21"/>
      <c r="Y27" s="24"/>
      <c r="Z27" s="27">
        <f aca="true" t="shared" si="4" ref="Z27:Z34">AVERAGE(B27:X27)</f>
        <v>79.5</v>
      </c>
      <c r="AA27" s="1">
        <f aca="true" t="shared" si="5" ref="AA27:AA33">COUNT(B27:Y27)</f>
        <v>4</v>
      </c>
      <c r="AB27" t="s">
        <v>157</v>
      </c>
    </row>
    <row r="28" spans="1:28" ht="12.75">
      <c r="A28" t="s">
        <v>158</v>
      </c>
      <c r="C28" s="21">
        <v>81</v>
      </c>
      <c r="D28" s="21">
        <v>71</v>
      </c>
      <c r="E28" s="25"/>
      <c r="F28" s="21">
        <v>75</v>
      </c>
      <c r="G28" s="21">
        <v>89</v>
      </c>
      <c r="H28" s="21">
        <v>67</v>
      </c>
      <c r="I28" s="25"/>
      <c r="L28" s="21"/>
      <c r="M28" s="25"/>
      <c r="N28" s="21">
        <v>92</v>
      </c>
      <c r="O28" s="21">
        <v>109</v>
      </c>
      <c r="P28" s="21">
        <v>117</v>
      </c>
      <c r="Q28" s="25"/>
      <c r="T28" s="21"/>
      <c r="U28" s="24"/>
      <c r="X28" s="21"/>
      <c r="Y28" s="24"/>
      <c r="Z28" s="27">
        <f t="shared" si="4"/>
        <v>87.625</v>
      </c>
      <c r="AA28" s="1">
        <f t="shared" si="5"/>
        <v>8</v>
      </c>
      <c r="AB28" t="s">
        <v>159</v>
      </c>
    </row>
    <row r="29" spans="1:28" ht="12.75">
      <c r="A29" t="s">
        <v>143</v>
      </c>
      <c r="B29" s="21">
        <v>121</v>
      </c>
      <c r="C29" s="21">
        <v>104</v>
      </c>
      <c r="D29" s="1">
        <v>111</v>
      </c>
      <c r="E29" s="35"/>
      <c r="F29" s="21">
        <v>109</v>
      </c>
      <c r="G29" s="21">
        <v>121</v>
      </c>
      <c r="H29" s="1">
        <v>91</v>
      </c>
      <c r="I29" s="35"/>
      <c r="J29" s="21">
        <v>159</v>
      </c>
      <c r="K29" s="21">
        <v>138</v>
      </c>
      <c r="L29" s="1">
        <v>107</v>
      </c>
      <c r="M29" s="35"/>
      <c r="N29" s="21">
        <v>95</v>
      </c>
      <c r="O29" s="21">
        <v>96</v>
      </c>
      <c r="P29" s="1">
        <v>135</v>
      </c>
      <c r="Q29" s="35"/>
      <c r="T29" s="1"/>
      <c r="U29" s="24"/>
      <c r="X29" s="1"/>
      <c r="Y29" s="24"/>
      <c r="Z29" s="27">
        <f t="shared" si="4"/>
        <v>115.58333333333333</v>
      </c>
      <c r="AA29" s="1">
        <f t="shared" si="5"/>
        <v>12</v>
      </c>
      <c r="AB29" t="s">
        <v>144</v>
      </c>
    </row>
    <row r="30" spans="1:28" ht="12.75">
      <c r="A30" t="s">
        <v>130</v>
      </c>
      <c r="B30" s="21">
        <v>156</v>
      </c>
      <c r="C30" s="21">
        <v>179</v>
      </c>
      <c r="D30" s="21">
        <v>98</v>
      </c>
      <c r="E30" s="25"/>
      <c r="F30" s="21">
        <v>116</v>
      </c>
      <c r="G30" s="21">
        <v>112</v>
      </c>
      <c r="H30" s="21">
        <v>124</v>
      </c>
      <c r="I30" s="25"/>
      <c r="J30" s="21">
        <v>185</v>
      </c>
      <c r="K30" s="21">
        <v>174</v>
      </c>
      <c r="L30" s="21">
        <v>106</v>
      </c>
      <c r="M30" s="25"/>
      <c r="N30" s="21">
        <v>109</v>
      </c>
      <c r="O30" s="21">
        <v>115</v>
      </c>
      <c r="P30" s="21">
        <v>195</v>
      </c>
      <c r="Q30" s="25"/>
      <c r="T30" s="21"/>
      <c r="U30" s="24"/>
      <c r="X30" s="21"/>
      <c r="Y30" s="24"/>
      <c r="Z30" s="27">
        <f t="shared" si="4"/>
        <v>139.08333333333334</v>
      </c>
      <c r="AA30" s="1">
        <f t="shared" si="5"/>
        <v>12</v>
      </c>
      <c r="AB30" t="s">
        <v>131</v>
      </c>
    </row>
    <row r="31" spans="1:28" ht="12.75">
      <c r="A31" t="s">
        <v>133</v>
      </c>
      <c r="D31" s="21"/>
      <c r="E31" s="25"/>
      <c r="H31" s="21"/>
      <c r="I31" s="25"/>
      <c r="L31" s="21"/>
      <c r="M31" s="25"/>
      <c r="P31" s="21"/>
      <c r="Q31" s="25"/>
      <c r="T31" s="21"/>
      <c r="U31" s="24"/>
      <c r="X31" s="21"/>
      <c r="Y31" s="24"/>
      <c r="Z31" s="27" t="e">
        <f t="shared" si="4"/>
        <v>#DIV/0!</v>
      </c>
      <c r="AA31" s="1">
        <f t="shared" si="5"/>
        <v>0</v>
      </c>
      <c r="AB31" t="s">
        <v>145</v>
      </c>
    </row>
    <row r="32" spans="4:27" ht="12.75">
      <c r="D32" s="1"/>
      <c r="E32" s="35"/>
      <c r="H32" s="1"/>
      <c r="I32" s="35"/>
      <c r="L32" s="1"/>
      <c r="M32" s="35"/>
      <c r="P32" s="1"/>
      <c r="Q32" s="35"/>
      <c r="T32" s="1"/>
      <c r="U32" s="24"/>
      <c r="X32" s="1"/>
      <c r="Y32" s="24"/>
      <c r="Z32" s="27" t="e">
        <f t="shared" si="4"/>
        <v>#DIV/0!</v>
      </c>
      <c r="AA32" s="1">
        <f t="shared" si="5"/>
        <v>0</v>
      </c>
    </row>
    <row r="33" spans="1:27" ht="12.75">
      <c r="A33" s="18"/>
      <c r="D33" s="6"/>
      <c r="E33" s="36"/>
      <c r="H33" s="6"/>
      <c r="I33" s="36"/>
      <c r="L33" s="6"/>
      <c r="M33" s="36"/>
      <c r="P33" s="6"/>
      <c r="Q33" s="36"/>
      <c r="T33" s="6"/>
      <c r="U33" s="24"/>
      <c r="X33" s="6"/>
      <c r="Y33" s="24"/>
      <c r="Z33" s="27" t="e">
        <f t="shared" si="4"/>
        <v>#DIV/0!</v>
      </c>
      <c r="AA33" s="1">
        <f t="shared" si="5"/>
        <v>0</v>
      </c>
    </row>
    <row r="34" spans="1:26" ht="12.75">
      <c r="A34" t="s">
        <v>14</v>
      </c>
      <c r="B34" s="19">
        <f>SUM(B27:B33)</f>
        <v>353</v>
      </c>
      <c r="C34" s="19">
        <f>SUM(C27:C33)</f>
        <v>364</v>
      </c>
      <c r="D34" s="19">
        <f>SUM(D27:D33)</f>
        <v>280</v>
      </c>
      <c r="E34" s="37"/>
      <c r="F34" s="19">
        <f>SUM(F27:F33)</f>
        <v>300</v>
      </c>
      <c r="G34" s="19">
        <f>SUM(G27:G33)</f>
        <v>322</v>
      </c>
      <c r="H34" s="19">
        <f>SUM(H27:H33)</f>
        <v>282</v>
      </c>
      <c r="I34" s="37"/>
      <c r="J34" s="19">
        <f>SUM(J27:J33)</f>
        <v>415</v>
      </c>
      <c r="K34" s="19">
        <f>SUM(K27:K33)</f>
        <v>386</v>
      </c>
      <c r="L34" s="19">
        <f>SUM(L27:L33)</f>
        <v>310</v>
      </c>
      <c r="M34" s="37"/>
      <c r="N34" s="19">
        <f>SUM(N27:N33)</f>
        <v>296</v>
      </c>
      <c r="O34" s="19">
        <f>SUM(O27:O33)</f>
        <v>320</v>
      </c>
      <c r="P34" s="19">
        <f>SUM(P27:P33)</f>
        <v>447</v>
      </c>
      <c r="Q34" s="37"/>
      <c r="R34" s="19">
        <f>SUM(R27:R33)</f>
        <v>0</v>
      </c>
      <c r="S34" s="19">
        <f>SUM(S27:S33)</f>
        <v>0</v>
      </c>
      <c r="T34" s="19">
        <f>SUM(T27:T33)</f>
        <v>0</v>
      </c>
      <c r="U34" s="24"/>
      <c r="V34" s="19">
        <f>SUM(V27:V33)</f>
        <v>0</v>
      </c>
      <c r="W34" s="19">
        <f>SUM(W27:W33)</f>
        <v>0</v>
      </c>
      <c r="X34" s="19">
        <f>SUM(X27:X33)</f>
        <v>0</v>
      </c>
      <c r="Y34" s="24"/>
      <c r="Z34" s="27">
        <f t="shared" si="4"/>
        <v>226.38888888888889</v>
      </c>
    </row>
    <row r="35" spans="4:26" ht="12.75">
      <c r="D35" s="1"/>
      <c r="E35" s="35"/>
      <c r="H35" s="1"/>
      <c r="I35" s="35"/>
      <c r="L35" s="1"/>
      <c r="M35" s="35"/>
      <c r="P35" s="1"/>
      <c r="Q35" s="35"/>
      <c r="T35" s="1"/>
      <c r="U35" s="24"/>
      <c r="X35" s="1"/>
      <c r="Y35" s="24"/>
      <c r="Z35" s="27"/>
    </row>
    <row r="36" spans="4:26" ht="12.75" hidden="1">
      <c r="D36" s="1"/>
      <c r="E36" s="35"/>
      <c r="H36" s="1"/>
      <c r="I36" s="35"/>
      <c r="L36" s="1"/>
      <c r="M36" s="35"/>
      <c r="P36" s="1"/>
      <c r="Q36" s="35"/>
      <c r="T36" s="1"/>
      <c r="U36" s="24"/>
      <c r="X36" s="1"/>
      <c r="Y36" s="24"/>
      <c r="Z36" s="27"/>
    </row>
    <row r="37" spans="1:26" ht="12.75" hidden="1">
      <c r="A37" s="24"/>
      <c r="B37" s="25"/>
      <c r="C37" s="25"/>
      <c r="D37" s="24"/>
      <c r="E37" s="24"/>
      <c r="F37" s="25"/>
      <c r="G37" s="25"/>
      <c r="H37" s="24"/>
      <c r="I37" s="24"/>
      <c r="J37" s="25"/>
      <c r="K37" s="25"/>
      <c r="L37" s="24"/>
      <c r="M37" s="24"/>
      <c r="N37" s="25"/>
      <c r="O37" s="25"/>
      <c r="P37" s="24"/>
      <c r="Q37" s="24"/>
      <c r="R37" s="25"/>
      <c r="S37" s="25"/>
      <c r="T37" s="24"/>
      <c r="U37" s="24"/>
      <c r="V37" s="25"/>
      <c r="W37" s="25"/>
      <c r="X37" s="24"/>
      <c r="Y37" s="24"/>
      <c r="Z37" s="27"/>
    </row>
    <row r="38" spans="2:26" ht="12.75" hidden="1">
      <c r="B38" s="20"/>
      <c r="C38" s="20"/>
      <c r="E38" s="24"/>
      <c r="F38" s="20"/>
      <c r="G38" s="20"/>
      <c r="I38" s="24"/>
      <c r="J38" s="20"/>
      <c r="K38" s="20"/>
      <c r="M38" s="24"/>
      <c r="N38" s="20"/>
      <c r="O38" s="20"/>
      <c r="Q38" s="24"/>
      <c r="R38" s="20"/>
      <c r="S38" s="20"/>
      <c r="U38" s="24"/>
      <c r="V38" s="20"/>
      <c r="W38" s="20"/>
      <c r="Y38" s="24"/>
      <c r="Z38" s="27"/>
    </row>
    <row r="39" spans="1:26" ht="12.75" hidden="1">
      <c r="A39" s="16" t="s">
        <v>95</v>
      </c>
      <c r="B39" s="17">
        <v>1</v>
      </c>
      <c r="C39" s="17">
        <v>2</v>
      </c>
      <c r="D39" s="17">
        <v>3</v>
      </c>
      <c r="E39" s="34"/>
      <c r="F39" s="17">
        <v>4</v>
      </c>
      <c r="G39" s="17">
        <v>5</v>
      </c>
      <c r="H39" s="17">
        <v>6</v>
      </c>
      <c r="I39" s="34"/>
      <c r="J39" s="17">
        <v>7</v>
      </c>
      <c r="K39" s="17">
        <v>8</v>
      </c>
      <c r="L39" s="17">
        <v>9</v>
      </c>
      <c r="M39" s="34"/>
      <c r="N39" s="17">
        <v>10</v>
      </c>
      <c r="O39" s="17">
        <v>11</v>
      </c>
      <c r="P39" s="17">
        <v>12</v>
      </c>
      <c r="Q39" s="34"/>
      <c r="R39" s="17">
        <v>13</v>
      </c>
      <c r="S39" s="17">
        <v>14</v>
      </c>
      <c r="T39" s="17">
        <v>15</v>
      </c>
      <c r="U39" s="24"/>
      <c r="V39" s="17">
        <v>16</v>
      </c>
      <c r="W39" s="17">
        <v>17</v>
      </c>
      <c r="X39" s="17">
        <v>18</v>
      </c>
      <c r="Y39" s="24"/>
      <c r="Z39" s="27"/>
    </row>
    <row r="40" spans="4:68" ht="12.75" hidden="1">
      <c r="D40" s="1"/>
      <c r="E40" s="25"/>
      <c r="H40" s="1"/>
      <c r="I40" s="25"/>
      <c r="L40" s="1"/>
      <c r="M40" s="25"/>
      <c r="P40" s="1"/>
      <c r="Q40" s="25"/>
      <c r="T40" s="1"/>
      <c r="U40" s="24"/>
      <c r="X40" s="1"/>
      <c r="Y40" s="24"/>
      <c r="Z40" s="27" t="e">
        <f aca="true" t="shared" si="6" ref="Z40:Z47">AVERAGE(B40:X40)</f>
        <v>#DIV/0!</v>
      </c>
      <c r="AA40" s="1">
        <f>COUNT(B40:Y40)</f>
        <v>0</v>
      </c>
      <c r="AE40" s="21"/>
      <c r="AF40" s="21"/>
      <c r="AG40" s="1"/>
      <c r="AH40" s="21"/>
      <c r="AI40" s="21"/>
      <c r="AJ40" s="48"/>
      <c r="AK40" s="21"/>
      <c r="AL40" s="21"/>
      <c r="AM40" s="1"/>
      <c r="AN40" s="21"/>
      <c r="AO40" s="21"/>
      <c r="AP40" s="25"/>
      <c r="AQ40" s="21"/>
      <c r="AR40" s="21"/>
      <c r="AS40" s="1"/>
      <c r="AT40" s="21"/>
      <c r="AU40" s="21"/>
      <c r="AV40" s="25"/>
      <c r="AW40" s="21"/>
      <c r="AX40" s="21"/>
      <c r="AY40" s="1"/>
      <c r="AZ40" s="21"/>
      <c r="BA40" s="21"/>
      <c r="BB40" s="25"/>
      <c r="BC40" s="21"/>
      <c r="BD40" s="21"/>
      <c r="BE40" s="1"/>
      <c r="BF40" s="21"/>
      <c r="BG40" s="21"/>
      <c r="BH40" s="24"/>
      <c r="BI40" s="21"/>
      <c r="BJ40" s="21"/>
      <c r="BK40" s="1"/>
      <c r="BL40" s="21"/>
      <c r="BM40" s="21"/>
      <c r="BN40" s="24"/>
      <c r="BO40" s="27"/>
      <c r="BP40" s="1"/>
    </row>
    <row r="41" spans="4:27" ht="12.75" hidden="1">
      <c r="D41" s="1"/>
      <c r="E41" s="25"/>
      <c r="H41" s="1"/>
      <c r="I41" s="25"/>
      <c r="L41" s="1"/>
      <c r="M41" s="25"/>
      <c r="P41" s="1"/>
      <c r="Q41" s="25"/>
      <c r="T41" s="1"/>
      <c r="U41" s="24"/>
      <c r="X41" s="1"/>
      <c r="Y41" s="24"/>
      <c r="Z41" s="27" t="e">
        <f t="shared" si="6"/>
        <v>#DIV/0!</v>
      </c>
      <c r="AA41" s="1">
        <f aca="true" t="shared" si="7" ref="AA41:AA46">COUNT(B41:Y41)</f>
        <v>0</v>
      </c>
    </row>
    <row r="42" spans="4:27" ht="12.75" hidden="1">
      <c r="D42" s="1"/>
      <c r="E42" s="25"/>
      <c r="H42" s="1"/>
      <c r="I42" s="25"/>
      <c r="L42" s="1"/>
      <c r="M42" s="25"/>
      <c r="P42" s="1"/>
      <c r="Q42" s="25"/>
      <c r="T42" s="1"/>
      <c r="U42" s="24"/>
      <c r="X42" s="1"/>
      <c r="Y42" s="24"/>
      <c r="Z42" s="27" t="e">
        <f t="shared" si="6"/>
        <v>#DIV/0!</v>
      </c>
      <c r="AA42" s="1">
        <f t="shared" si="7"/>
        <v>0</v>
      </c>
    </row>
    <row r="43" spans="4:27" ht="12.75" hidden="1">
      <c r="D43" s="1"/>
      <c r="E43" s="25"/>
      <c r="H43" s="1"/>
      <c r="I43" s="25"/>
      <c r="L43" s="1"/>
      <c r="M43" s="25"/>
      <c r="P43" s="1"/>
      <c r="Q43" s="25"/>
      <c r="T43" s="1"/>
      <c r="U43" s="24"/>
      <c r="X43" s="1"/>
      <c r="Y43" s="24"/>
      <c r="Z43" s="27" t="e">
        <f t="shared" si="6"/>
        <v>#DIV/0!</v>
      </c>
      <c r="AA43" s="1">
        <f t="shared" si="7"/>
        <v>0</v>
      </c>
    </row>
    <row r="44" spans="4:27" ht="12.75" hidden="1">
      <c r="D44" s="1"/>
      <c r="E44" s="25"/>
      <c r="H44" s="1"/>
      <c r="I44" s="25"/>
      <c r="L44" s="1"/>
      <c r="M44" s="25"/>
      <c r="P44" s="1"/>
      <c r="Q44" s="25"/>
      <c r="T44" s="1"/>
      <c r="U44" s="24"/>
      <c r="X44" s="1"/>
      <c r="Y44" s="24"/>
      <c r="Z44" s="27" t="e">
        <f t="shared" si="6"/>
        <v>#DIV/0!</v>
      </c>
      <c r="AA44" s="1">
        <f t="shared" si="7"/>
        <v>0</v>
      </c>
    </row>
    <row r="45" spans="1:27" ht="12.75" hidden="1">
      <c r="A45" s="18"/>
      <c r="D45" s="6"/>
      <c r="E45" s="36"/>
      <c r="H45" s="6"/>
      <c r="I45" s="36"/>
      <c r="L45" s="6"/>
      <c r="M45" s="36"/>
      <c r="P45" s="6"/>
      <c r="Q45" s="36"/>
      <c r="T45" s="6"/>
      <c r="U45" s="24"/>
      <c r="X45" s="6"/>
      <c r="Y45" s="24"/>
      <c r="Z45" s="27" t="e">
        <f t="shared" si="6"/>
        <v>#DIV/0!</v>
      </c>
      <c r="AA45" s="1">
        <f t="shared" si="7"/>
        <v>0</v>
      </c>
    </row>
    <row r="46" spans="1:27" ht="12.75" hidden="1">
      <c r="A46" s="18"/>
      <c r="D46" s="6"/>
      <c r="E46" s="36"/>
      <c r="H46" s="6"/>
      <c r="I46" s="36"/>
      <c r="L46" s="6"/>
      <c r="M46" s="36"/>
      <c r="P46" s="6"/>
      <c r="Q46" s="36"/>
      <c r="T46" s="6"/>
      <c r="U46" s="24"/>
      <c r="X46" s="6"/>
      <c r="Y46" s="24"/>
      <c r="Z46" s="27" t="e">
        <f t="shared" si="6"/>
        <v>#DIV/0!</v>
      </c>
      <c r="AA46" s="1">
        <f t="shared" si="7"/>
        <v>0</v>
      </c>
    </row>
    <row r="47" spans="1:26" ht="12.75" hidden="1">
      <c r="A47" t="s">
        <v>14</v>
      </c>
      <c r="B47" s="19">
        <f>SUM(B40:B46)</f>
        <v>0</v>
      </c>
      <c r="C47" s="19">
        <f>SUM(C40:C46)</f>
        <v>0</v>
      </c>
      <c r="D47" s="19">
        <f>SUM(D40:D46)</f>
        <v>0</v>
      </c>
      <c r="E47" s="37"/>
      <c r="F47" s="19">
        <f>SUM(F40:F46)</f>
        <v>0</v>
      </c>
      <c r="G47" s="19">
        <f>SUM(G40:G46)</f>
        <v>0</v>
      </c>
      <c r="H47" s="19">
        <f>SUM(H40:H44)</f>
        <v>0</v>
      </c>
      <c r="I47" s="37"/>
      <c r="J47" s="19">
        <f>SUM(J40:J46)</f>
        <v>0</v>
      </c>
      <c r="K47" s="19">
        <f>SUM(K40:K46)</f>
        <v>0</v>
      </c>
      <c r="L47" s="19">
        <f>SUM(L40:L46)</f>
        <v>0</v>
      </c>
      <c r="M47" s="37"/>
      <c r="N47" s="19">
        <f>SUM(N40:N46)</f>
        <v>0</v>
      </c>
      <c r="O47" s="19">
        <f>SUM(O40:O46)</f>
        <v>0</v>
      </c>
      <c r="P47" s="19">
        <f>SUM(P40:P46)</f>
        <v>0</v>
      </c>
      <c r="Q47" s="37"/>
      <c r="R47" s="19">
        <f>SUM(R40:R46)</f>
        <v>0</v>
      </c>
      <c r="S47" s="19">
        <f>SUM(S40:S46)</f>
        <v>0</v>
      </c>
      <c r="T47" s="19">
        <f>SUM(T40:T46)</f>
        <v>0</v>
      </c>
      <c r="U47" s="24"/>
      <c r="V47" s="19">
        <f>SUM(V40:V46)</f>
        <v>0</v>
      </c>
      <c r="W47" s="19">
        <f>SUM(W40:W46)</f>
        <v>0</v>
      </c>
      <c r="X47" s="19">
        <f>SUM(X40:X46)</f>
        <v>0</v>
      </c>
      <c r="Y47" s="24"/>
      <c r="Z47" s="27">
        <f t="shared" si="6"/>
        <v>0</v>
      </c>
    </row>
    <row r="48" spans="4:26" ht="12.75" hidden="1">
      <c r="D48" s="1"/>
      <c r="E48" s="35"/>
      <c r="H48" s="1"/>
      <c r="I48" s="35"/>
      <c r="L48" s="1"/>
      <c r="M48" s="35"/>
      <c r="P48" s="1"/>
      <c r="Q48" s="35"/>
      <c r="T48" s="1"/>
      <c r="U48" s="24"/>
      <c r="X48" s="1"/>
      <c r="Y48" s="24"/>
      <c r="Z48" s="27"/>
    </row>
    <row r="49" spans="4:26" ht="12.75" hidden="1">
      <c r="D49" s="1"/>
      <c r="E49" s="35"/>
      <c r="H49" s="1"/>
      <c r="I49" s="35"/>
      <c r="L49" s="1"/>
      <c r="M49" s="35"/>
      <c r="P49" s="1"/>
      <c r="Q49" s="35"/>
      <c r="T49" s="1"/>
      <c r="U49" s="24"/>
      <c r="X49" s="1"/>
      <c r="Y49" s="24"/>
      <c r="Z49" s="27"/>
    </row>
    <row r="50" spans="1:26" ht="12.75">
      <c r="A50" s="24"/>
      <c r="B50" s="25"/>
      <c r="C50" s="25"/>
      <c r="D50" s="24"/>
      <c r="E50" s="24"/>
      <c r="F50" s="25"/>
      <c r="G50" s="25"/>
      <c r="H50" s="24"/>
      <c r="I50" s="24"/>
      <c r="J50" s="25"/>
      <c r="K50" s="25"/>
      <c r="L50" s="24"/>
      <c r="M50" s="24"/>
      <c r="N50" s="25"/>
      <c r="O50" s="25"/>
      <c r="P50" s="24"/>
      <c r="Q50" s="24"/>
      <c r="R50" s="25"/>
      <c r="S50" s="25"/>
      <c r="T50" s="24"/>
      <c r="U50" s="24"/>
      <c r="V50" s="25"/>
      <c r="W50" s="25"/>
      <c r="X50" s="24"/>
      <c r="Y50" s="24"/>
      <c r="Z50" s="27"/>
    </row>
    <row r="51" spans="2:26" ht="12.75" hidden="1">
      <c r="B51" s="20"/>
      <c r="C51" s="20"/>
      <c r="E51" s="24"/>
      <c r="F51" s="20"/>
      <c r="G51" s="20"/>
      <c r="I51" s="24"/>
      <c r="J51" s="20"/>
      <c r="K51" s="20"/>
      <c r="M51" s="24"/>
      <c r="N51" s="20"/>
      <c r="O51" s="20"/>
      <c r="Q51" s="24"/>
      <c r="R51" s="20"/>
      <c r="S51" s="20"/>
      <c r="U51" s="24"/>
      <c r="V51" s="20"/>
      <c r="W51" s="20"/>
      <c r="Y51" s="24"/>
      <c r="Z51" s="27"/>
    </row>
    <row r="52" spans="1:26" ht="18" hidden="1">
      <c r="A52" s="49" t="s">
        <v>96</v>
      </c>
      <c r="B52" s="17">
        <v>1</v>
      </c>
      <c r="C52" s="17">
        <v>2</v>
      </c>
      <c r="D52" s="17">
        <v>3</v>
      </c>
      <c r="E52" s="34"/>
      <c r="F52" s="17">
        <v>4</v>
      </c>
      <c r="G52" s="17">
        <v>5</v>
      </c>
      <c r="H52" s="17">
        <v>6</v>
      </c>
      <c r="I52" s="34"/>
      <c r="J52" s="17">
        <v>7</v>
      </c>
      <c r="K52" s="17">
        <v>8</v>
      </c>
      <c r="L52" s="17">
        <v>9</v>
      </c>
      <c r="M52" s="34"/>
      <c r="N52" s="17">
        <v>10</v>
      </c>
      <c r="O52" s="17">
        <v>11</v>
      </c>
      <c r="P52" s="17">
        <v>12</v>
      </c>
      <c r="Q52" s="34"/>
      <c r="R52" s="17">
        <v>13</v>
      </c>
      <c r="S52" s="17">
        <v>14</v>
      </c>
      <c r="T52" s="17">
        <v>15</v>
      </c>
      <c r="U52" s="24"/>
      <c r="V52" s="17">
        <v>16</v>
      </c>
      <c r="W52" s="17">
        <v>17</v>
      </c>
      <c r="X52" s="17">
        <v>18</v>
      </c>
      <c r="Y52" s="24"/>
      <c r="Z52" s="27"/>
    </row>
    <row r="53" spans="1:28" ht="12.75" hidden="1">
      <c r="A53" t="s">
        <v>119</v>
      </c>
      <c r="D53" s="21"/>
      <c r="E53" s="25"/>
      <c r="H53" s="21"/>
      <c r="I53" s="25"/>
      <c r="L53" s="21"/>
      <c r="M53" s="25"/>
      <c r="P53" s="21"/>
      <c r="Q53" s="25"/>
      <c r="T53" s="21"/>
      <c r="U53" s="24"/>
      <c r="X53" s="21"/>
      <c r="Y53" s="24"/>
      <c r="Z53" s="27" t="e">
        <f aca="true" t="shared" si="8" ref="Z53:Z60">AVERAGE(B53:X53)</f>
        <v>#DIV/0!</v>
      </c>
      <c r="AA53" s="1">
        <f>COUNT(B53:Y53)</f>
        <v>0</v>
      </c>
      <c r="AB53" t="s">
        <v>125</v>
      </c>
    </row>
    <row r="54" spans="1:28" ht="12.75" hidden="1">
      <c r="A54" t="s">
        <v>120</v>
      </c>
      <c r="D54" s="21"/>
      <c r="E54" s="25"/>
      <c r="H54" s="21"/>
      <c r="I54" s="25"/>
      <c r="L54" s="21"/>
      <c r="M54" s="25"/>
      <c r="P54" s="21"/>
      <c r="Q54" s="25"/>
      <c r="T54" s="21"/>
      <c r="U54" s="24"/>
      <c r="X54" s="21"/>
      <c r="Y54" s="24"/>
      <c r="Z54" s="27" t="e">
        <f t="shared" si="8"/>
        <v>#DIV/0!</v>
      </c>
      <c r="AA54" s="1">
        <f aca="true" t="shared" si="9" ref="AA54:AA59">COUNT(B54:Y54)</f>
        <v>0</v>
      </c>
      <c r="AB54" t="s">
        <v>126</v>
      </c>
    </row>
    <row r="55" spans="1:28" ht="12.75" hidden="1">
      <c r="A55" t="s">
        <v>121</v>
      </c>
      <c r="D55" s="21"/>
      <c r="E55" s="25"/>
      <c r="H55" s="21"/>
      <c r="I55" s="25"/>
      <c r="L55" s="21"/>
      <c r="M55" s="25"/>
      <c r="P55" s="21"/>
      <c r="Q55" s="25"/>
      <c r="T55" s="21"/>
      <c r="U55" s="24"/>
      <c r="X55" s="21"/>
      <c r="Y55" s="24"/>
      <c r="Z55" s="27" t="e">
        <f t="shared" si="8"/>
        <v>#DIV/0!</v>
      </c>
      <c r="AA55" s="1">
        <f t="shared" si="9"/>
        <v>0</v>
      </c>
      <c r="AB55" t="s">
        <v>127</v>
      </c>
    </row>
    <row r="56" spans="1:28" ht="12.75" hidden="1">
      <c r="A56" t="s">
        <v>122</v>
      </c>
      <c r="D56" s="21"/>
      <c r="E56" s="25"/>
      <c r="H56" s="21"/>
      <c r="I56" s="25"/>
      <c r="L56" s="21"/>
      <c r="M56" s="25"/>
      <c r="P56" s="21"/>
      <c r="Q56" s="25"/>
      <c r="T56" s="21"/>
      <c r="U56" s="24"/>
      <c r="X56" s="21"/>
      <c r="Y56" s="24"/>
      <c r="Z56" s="27" t="e">
        <f t="shared" si="8"/>
        <v>#DIV/0!</v>
      </c>
      <c r="AA56" s="1">
        <f t="shared" si="9"/>
        <v>0</v>
      </c>
      <c r="AB56" t="s">
        <v>128</v>
      </c>
    </row>
    <row r="57" spans="1:28" ht="12.75" hidden="1">
      <c r="A57" s="18" t="s">
        <v>123</v>
      </c>
      <c r="D57" s="26"/>
      <c r="E57" s="38"/>
      <c r="H57" s="26"/>
      <c r="I57" s="38"/>
      <c r="L57" s="26"/>
      <c r="M57" s="38"/>
      <c r="P57" s="26"/>
      <c r="Q57" s="38"/>
      <c r="T57" s="26"/>
      <c r="U57" s="24"/>
      <c r="X57" s="26"/>
      <c r="Y57" s="24"/>
      <c r="Z57" s="27" t="e">
        <f t="shared" si="8"/>
        <v>#DIV/0!</v>
      </c>
      <c r="AA57" s="1">
        <f t="shared" si="9"/>
        <v>0</v>
      </c>
      <c r="AB57" t="s">
        <v>129</v>
      </c>
    </row>
    <row r="58" spans="1:28" ht="12.75" hidden="1">
      <c r="A58" s="18" t="s">
        <v>124</v>
      </c>
      <c r="D58" s="26"/>
      <c r="E58" s="38"/>
      <c r="H58" s="26"/>
      <c r="I58" s="38"/>
      <c r="L58" s="26"/>
      <c r="M58" s="38"/>
      <c r="P58" s="26"/>
      <c r="Q58" s="38"/>
      <c r="T58" s="26"/>
      <c r="U58" s="24"/>
      <c r="X58" s="26"/>
      <c r="Y58" s="24"/>
      <c r="Z58" s="27" t="e">
        <f t="shared" si="8"/>
        <v>#DIV/0!</v>
      </c>
      <c r="AA58" s="1">
        <f t="shared" si="9"/>
        <v>0</v>
      </c>
      <c r="AB58" s="1" t="s">
        <v>140</v>
      </c>
    </row>
    <row r="59" spans="1:27" ht="12.75" hidden="1">
      <c r="A59" s="18"/>
      <c r="D59" s="6"/>
      <c r="E59" s="36"/>
      <c r="H59" s="6"/>
      <c r="I59" s="36"/>
      <c r="L59" s="6"/>
      <c r="M59" s="36"/>
      <c r="P59" s="6"/>
      <c r="Q59" s="36"/>
      <c r="T59" s="6"/>
      <c r="U59" s="24"/>
      <c r="X59" s="6"/>
      <c r="Y59" s="24"/>
      <c r="Z59" s="27" t="e">
        <f t="shared" si="8"/>
        <v>#DIV/0!</v>
      </c>
      <c r="AA59" s="1">
        <f t="shared" si="9"/>
        <v>0</v>
      </c>
    </row>
    <row r="60" spans="1:26" ht="12.75" hidden="1">
      <c r="A60" t="s">
        <v>14</v>
      </c>
      <c r="B60" s="19">
        <f>SUM(B53:B59)</f>
        <v>0</v>
      </c>
      <c r="C60" s="19">
        <f>SUM(C53:C59)</f>
        <v>0</v>
      </c>
      <c r="D60" s="19">
        <f>SUM(D53:D59)</f>
        <v>0</v>
      </c>
      <c r="E60" s="37"/>
      <c r="F60" s="19">
        <f>SUM(F53:F59)</f>
        <v>0</v>
      </c>
      <c r="G60" s="19">
        <f>SUM(G53:G59)</f>
        <v>0</v>
      </c>
      <c r="H60" s="19">
        <f>SUM(H53:H59)</f>
        <v>0</v>
      </c>
      <c r="I60" s="37"/>
      <c r="J60" s="19">
        <f>SUM(J53:J59)</f>
        <v>0</v>
      </c>
      <c r="K60" s="19">
        <f>SUM(K53:K59)</f>
        <v>0</v>
      </c>
      <c r="L60" s="19">
        <f>SUM(L53:L59)</f>
        <v>0</v>
      </c>
      <c r="M60" s="37"/>
      <c r="N60" s="19">
        <f>SUM(N53:N59)</f>
        <v>0</v>
      </c>
      <c r="O60" s="19">
        <f>SUM(O53:O59)</f>
        <v>0</v>
      </c>
      <c r="P60" s="19">
        <f>SUM(P53:P59)</f>
        <v>0</v>
      </c>
      <c r="Q60" s="37"/>
      <c r="R60" s="19">
        <f>SUM(R53:R59)</f>
        <v>0</v>
      </c>
      <c r="S60" s="19">
        <f>SUM(S53:S59)</f>
        <v>0</v>
      </c>
      <c r="T60" s="19">
        <f>SUM(T53:T59)</f>
        <v>0</v>
      </c>
      <c r="U60" s="24"/>
      <c r="V60" s="19">
        <f>SUM(V53:V59)</f>
        <v>0</v>
      </c>
      <c r="W60" s="19">
        <f>SUM(W53:W59)</f>
        <v>0</v>
      </c>
      <c r="X60" s="19">
        <f>SUM(X53:X59)</f>
        <v>0</v>
      </c>
      <c r="Y60" s="24"/>
      <c r="Z60" s="27">
        <f t="shared" si="8"/>
        <v>0</v>
      </c>
    </row>
    <row r="61" spans="4:26" ht="12.75" hidden="1">
      <c r="D61" s="1"/>
      <c r="E61" s="35"/>
      <c r="H61" s="1"/>
      <c r="I61" s="35"/>
      <c r="L61" s="1"/>
      <c r="M61" s="35"/>
      <c r="P61" s="1"/>
      <c r="Q61" s="35"/>
      <c r="T61" s="1"/>
      <c r="U61" s="24"/>
      <c r="X61" s="1"/>
      <c r="Y61" s="24"/>
      <c r="Z61" s="27"/>
    </row>
    <row r="62" spans="4:26" ht="12.75" hidden="1">
      <c r="D62" s="1"/>
      <c r="E62" s="35"/>
      <c r="H62" s="1"/>
      <c r="I62" s="35"/>
      <c r="L62" s="1"/>
      <c r="M62" s="35"/>
      <c r="P62" s="1"/>
      <c r="Q62" s="35"/>
      <c r="T62" s="1"/>
      <c r="U62" s="24"/>
      <c r="X62" s="1"/>
      <c r="Y62" s="24"/>
      <c r="Z62" s="27"/>
    </row>
    <row r="63" spans="1:26" ht="12.75" hidden="1">
      <c r="A63" s="24"/>
      <c r="B63" s="25"/>
      <c r="C63" s="25"/>
      <c r="D63" s="24"/>
      <c r="E63" s="24"/>
      <c r="F63" s="25"/>
      <c r="G63" s="25"/>
      <c r="H63" s="24"/>
      <c r="I63" s="24"/>
      <c r="J63" s="25"/>
      <c r="K63" s="25"/>
      <c r="L63" s="24"/>
      <c r="M63" s="24"/>
      <c r="N63" s="25"/>
      <c r="O63" s="25"/>
      <c r="P63" s="24"/>
      <c r="Q63" s="24"/>
      <c r="R63" s="25"/>
      <c r="S63" s="25"/>
      <c r="T63" s="24"/>
      <c r="U63" s="24"/>
      <c r="V63" s="25"/>
      <c r="W63" s="25"/>
      <c r="X63" s="24"/>
      <c r="Y63" s="24"/>
      <c r="Z63" s="27"/>
    </row>
    <row r="64" spans="2:26" ht="12.75">
      <c r="B64" s="20"/>
      <c r="C64" s="20"/>
      <c r="E64" s="24"/>
      <c r="F64" s="20"/>
      <c r="G64" s="20"/>
      <c r="I64" s="24"/>
      <c r="J64" s="20"/>
      <c r="K64" s="20"/>
      <c r="M64" s="24"/>
      <c r="N64" s="20"/>
      <c r="O64" s="20"/>
      <c r="Q64" s="24"/>
      <c r="R64" s="20"/>
      <c r="S64" s="20"/>
      <c r="U64" s="24"/>
      <c r="V64" s="20"/>
      <c r="W64" s="20"/>
      <c r="Y64" s="24"/>
      <c r="Z64" s="27"/>
    </row>
    <row r="65" spans="1:26" ht="12.75">
      <c r="A65" s="16" t="s">
        <v>147</v>
      </c>
      <c r="B65" s="17">
        <v>1</v>
      </c>
      <c r="C65" s="17">
        <v>2</v>
      </c>
      <c r="D65" s="17">
        <v>3</v>
      </c>
      <c r="E65" s="34"/>
      <c r="F65" s="17">
        <v>4</v>
      </c>
      <c r="G65" s="17">
        <v>5</v>
      </c>
      <c r="H65" s="17">
        <v>6</v>
      </c>
      <c r="I65" s="34"/>
      <c r="J65" s="17">
        <v>7</v>
      </c>
      <c r="K65" s="17">
        <v>8</v>
      </c>
      <c r="L65" s="17">
        <v>9</v>
      </c>
      <c r="M65" s="34"/>
      <c r="N65" s="17">
        <v>10</v>
      </c>
      <c r="O65" s="17">
        <v>11</v>
      </c>
      <c r="P65" s="17">
        <v>12</v>
      </c>
      <c r="Q65" s="34"/>
      <c r="R65" s="17">
        <v>13</v>
      </c>
      <c r="S65" s="17">
        <v>14</v>
      </c>
      <c r="T65" s="17">
        <v>15</v>
      </c>
      <c r="U65" s="24"/>
      <c r="V65" s="17">
        <v>16</v>
      </c>
      <c r="W65" s="17">
        <v>17</v>
      </c>
      <c r="X65" s="17">
        <v>18</v>
      </c>
      <c r="Y65" s="24"/>
      <c r="Z65" s="27"/>
    </row>
    <row r="66" spans="1:28" ht="12.75">
      <c r="A66" t="s">
        <v>122</v>
      </c>
      <c r="B66" s="21">
        <v>133</v>
      </c>
      <c r="C66" s="21">
        <v>99</v>
      </c>
      <c r="D66" s="21">
        <v>107</v>
      </c>
      <c r="E66" s="25"/>
      <c r="F66" s="21">
        <v>112</v>
      </c>
      <c r="G66" s="21">
        <v>133</v>
      </c>
      <c r="H66" s="21">
        <v>102</v>
      </c>
      <c r="I66" s="25"/>
      <c r="J66" s="21">
        <v>111</v>
      </c>
      <c r="K66" s="21">
        <v>162</v>
      </c>
      <c r="L66" s="21">
        <v>120</v>
      </c>
      <c r="M66" s="25"/>
      <c r="N66" s="21">
        <v>117</v>
      </c>
      <c r="O66" s="21">
        <v>132</v>
      </c>
      <c r="P66" s="21">
        <v>100</v>
      </c>
      <c r="Q66" s="25"/>
      <c r="T66" s="21"/>
      <c r="U66" s="24"/>
      <c r="X66" s="21"/>
      <c r="Y66" s="24"/>
      <c r="Z66" s="27">
        <f aca="true" t="shared" si="10" ref="Z66:Z73">AVERAGE(B66:X66)</f>
        <v>119</v>
      </c>
      <c r="AA66" s="1">
        <f aca="true" t="shared" si="11" ref="AA66:AA72">COUNT(B66:Y66)</f>
        <v>12</v>
      </c>
      <c r="AB66" t="s">
        <v>128</v>
      </c>
    </row>
    <row r="67" spans="1:28" ht="12.75">
      <c r="A67" t="s">
        <v>121</v>
      </c>
      <c r="B67" s="21">
        <v>157</v>
      </c>
      <c r="C67" s="21">
        <v>200</v>
      </c>
      <c r="D67" s="21">
        <v>189</v>
      </c>
      <c r="E67" s="25"/>
      <c r="F67" s="21">
        <v>113</v>
      </c>
      <c r="G67" s="21">
        <v>145</v>
      </c>
      <c r="H67" s="21">
        <v>164</v>
      </c>
      <c r="I67" s="25"/>
      <c r="L67" s="21"/>
      <c r="M67" s="25"/>
      <c r="N67" s="21">
        <v>143</v>
      </c>
      <c r="O67" s="21">
        <v>134</v>
      </c>
      <c r="P67" s="21">
        <v>128</v>
      </c>
      <c r="Q67" s="25"/>
      <c r="T67" s="21"/>
      <c r="U67" s="24"/>
      <c r="X67" s="21"/>
      <c r="Y67" s="24"/>
      <c r="Z67" s="27">
        <f t="shared" si="10"/>
        <v>152.55555555555554</v>
      </c>
      <c r="AA67" s="1">
        <f t="shared" si="11"/>
        <v>9</v>
      </c>
      <c r="AB67" t="s">
        <v>127</v>
      </c>
    </row>
    <row r="68" spans="1:28" ht="12.75">
      <c r="A68" t="s">
        <v>108</v>
      </c>
      <c r="B68" s="21">
        <v>182</v>
      </c>
      <c r="C68" s="21">
        <v>180</v>
      </c>
      <c r="D68" s="21">
        <v>187</v>
      </c>
      <c r="E68" s="25"/>
      <c r="F68" s="21">
        <v>153</v>
      </c>
      <c r="G68" s="21">
        <v>169</v>
      </c>
      <c r="H68" s="21">
        <v>200</v>
      </c>
      <c r="I68" s="25"/>
      <c r="J68" s="21">
        <v>201</v>
      </c>
      <c r="K68" s="21">
        <v>220</v>
      </c>
      <c r="L68" s="21">
        <v>179</v>
      </c>
      <c r="M68" s="25"/>
      <c r="N68" s="21">
        <v>158</v>
      </c>
      <c r="O68" s="21">
        <v>187</v>
      </c>
      <c r="P68" s="21">
        <v>112</v>
      </c>
      <c r="Q68" s="25"/>
      <c r="T68" s="21"/>
      <c r="U68" s="24"/>
      <c r="X68" s="21"/>
      <c r="Y68" s="24"/>
      <c r="Z68" s="27">
        <f t="shared" si="10"/>
        <v>177.33333333333334</v>
      </c>
      <c r="AA68" s="1">
        <f t="shared" si="11"/>
        <v>12</v>
      </c>
      <c r="AB68" s="1" t="s">
        <v>110</v>
      </c>
    </row>
    <row r="69" spans="1:28" ht="12.75">
      <c r="A69" t="s">
        <v>106</v>
      </c>
      <c r="D69" s="21"/>
      <c r="E69" s="25"/>
      <c r="H69" s="21"/>
      <c r="I69" s="25"/>
      <c r="J69" s="21">
        <v>109</v>
      </c>
      <c r="K69" s="21">
        <v>125</v>
      </c>
      <c r="L69" s="21">
        <v>123</v>
      </c>
      <c r="M69" s="25"/>
      <c r="P69" s="21"/>
      <c r="Q69" s="25"/>
      <c r="T69" s="21"/>
      <c r="U69" s="24"/>
      <c r="X69" s="21"/>
      <c r="Y69" s="24"/>
      <c r="Z69" s="27">
        <f t="shared" si="10"/>
        <v>119</v>
      </c>
      <c r="AA69" s="1">
        <f t="shared" si="11"/>
        <v>3</v>
      </c>
      <c r="AB69" t="s">
        <v>132</v>
      </c>
    </row>
    <row r="70" spans="1:28" ht="12.75">
      <c r="A70" t="s">
        <v>107</v>
      </c>
      <c r="D70" s="21"/>
      <c r="E70" s="25"/>
      <c r="H70" s="21"/>
      <c r="I70" s="25"/>
      <c r="L70" s="21"/>
      <c r="M70" s="25"/>
      <c r="P70" s="21"/>
      <c r="Q70" s="25"/>
      <c r="T70" s="21"/>
      <c r="U70" s="24"/>
      <c r="X70" s="21"/>
      <c r="Y70" s="24"/>
      <c r="Z70" s="27" t="e">
        <f t="shared" si="10"/>
        <v>#DIV/0!</v>
      </c>
      <c r="AA70" s="1">
        <f t="shared" si="11"/>
        <v>0</v>
      </c>
      <c r="AB70" t="s">
        <v>109</v>
      </c>
    </row>
    <row r="71" spans="4:27" ht="12.75">
      <c r="D71" s="1"/>
      <c r="E71" s="25"/>
      <c r="H71" s="1"/>
      <c r="I71" s="25"/>
      <c r="L71" s="1"/>
      <c r="M71" s="25"/>
      <c r="P71" s="1"/>
      <c r="Q71" s="25"/>
      <c r="T71" s="1"/>
      <c r="U71" s="24"/>
      <c r="X71" s="1"/>
      <c r="Y71" s="24"/>
      <c r="Z71" s="27" t="e">
        <f t="shared" si="10"/>
        <v>#DIV/0!</v>
      </c>
      <c r="AA71" s="1">
        <f t="shared" si="11"/>
        <v>0</v>
      </c>
    </row>
    <row r="72" spans="4:27" ht="12.75">
      <c r="D72" s="6"/>
      <c r="E72" s="25"/>
      <c r="H72" s="6"/>
      <c r="I72" s="25"/>
      <c r="L72" s="6"/>
      <c r="M72" s="25"/>
      <c r="P72" s="6"/>
      <c r="Q72" s="25"/>
      <c r="T72" s="6"/>
      <c r="U72" s="24"/>
      <c r="X72" s="6"/>
      <c r="Y72" s="24"/>
      <c r="Z72" s="27" t="e">
        <f t="shared" si="10"/>
        <v>#DIV/0!</v>
      </c>
      <c r="AA72" s="1">
        <f t="shared" si="11"/>
        <v>0</v>
      </c>
    </row>
    <row r="73" spans="1:26" ht="12.75">
      <c r="A73" t="s">
        <v>14</v>
      </c>
      <c r="B73" s="19">
        <f>SUM(B66:B72)</f>
        <v>472</v>
      </c>
      <c r="C73" s="19">
        <f>SUM(C66:C72)</f>
        <v>479</v>
      </c>
      <c r="D73" s="19">
        <f>SUM(D66:D72)</f>
        <v>483</v>
      </c>
      <c r="E73" s="37"/>
      <c r="F73" s="19">
        <f>SUM(F66:F72)</f>
        <v>378</v>
      </c>
      <c r="G73" s="19">
        <f>SUM(G66:G72)</f>
        <v>447</v>
      </c>
      <c r="H73" s="19">
        <f>SUM(H66:H72)</f>
        <v>466</v>
      </c>
      <c r="I73" s="37"/>
      <c r="J73" s="19">
        <f>SUM(J66:J72)</f>
        <v>421</v>
      </c>
      <c r="K73" s="19">
        <f>SUM(K66:K72)</f>
        <v>507</v>
      </c>
      <c r="L73" s="19">
        <f>SUM(L66:L72)</f>
        <v>422</v>
      </c>
      <c r="M73" s="37"/>
      <c r="N73" s="19">
        <f>SUM(N66:N72)</f>
        <v>418</v>
      </c>
      <c r="O73" s="19">
        <f>SUM(O66:O72)</f>
        <v>453</v>
      </c>
      <c r="P73" s="19">
        <f>SUM(P66:P72)</f>
        <v>340</v>
      </c>
      <c r="Q73" s="37"/>
      <c r="R73" s="19">
        <f>SUM(R66:R72)</f>
        <v>0</v>
      </c>
      <c r="S73" s="19">
        <f>SUM(S66:S72)</f>
        <v>0</v>
      </c>
      <c r="T73" s="19">
        <f>SUM(T66:T72)</f>
        <v>0</v>
      </c>
      <c r="U73" s="24"/>
      <c r="V73" s="19">
        <f>SUM(V66:V72)</f>
        <v>0</v>
      </c>
      <c r="W73" s="19">
        <f>SUM(W66:W72)</f>
        <v>0</v>
      </c>
      <c r="X73" s="19">
        <f>SUM(X66:X72)</f>
        <v>0</v>
      </c>
      <c r="Y73" s="24"/>
      <c r="Z73" s="27">
        <f t="shared" si="10"/>
        <v>293.6666666666667</v>
      </c>
    </row>
    <row r="74" spans="4:25" ht="12.75">
      <c r="D74" s="1"/>
      <c r="E74" s="35"/>
      <c r="H74" s="1"/>
      <c r="I74" s="35"/>
      <c r="L74" s="1"/>
      <c r="M74" s="35"/>
      <c r="P74" s="1"/>
      <c r="Q74" s="35"/>
      <c r="T74" s="1"/>
      <c r="U74" s="24"/>
      <c r="X74" s="1"/>
      <c r="Y74" s="24"/>
    </row>
    <row r="75" spans="1:25" ht="12.75">
      <c r="A75" s="24"/>
      <c r="B75" s="25"/>
      <c r="C75" s="25"/>
      <c r="D75" s="24"/>
      <c r="E75" s="24"/>
      <c r="F75" s="25"/>
      <c r="G75" s="25"/>
      <c r="H75" s="24"/>
      <c r="I75" s="24"/>
      <c r="J75" s="25"/>
      <c r="K75" s="25"/>
      <c r="L75" s="24"/>
      <c r="M75" s="24"/>
      <c r="N75" s="25"/>
      <c r="O75" s="25"/>
      <c r="P75" s="24"/>
      <c r="Q75" s="24"/>
      <c r="R75" s="25"/>
      <c r="S75" s="25"/>
      <c r="T75" s="24"/>
      <c r="U75" s="24"/>
      <c r="V75" s="25"/>
      <c r="W75" s="25"/>
      <c r="X75" s="24"/>
      <c r="Y75" s="24"/>
    </row>
    <row r="78" spans="1:22" ht="12.75">
      <c r="A78" t="s">
        <v>105</v>
      </c>
      <c r="B78" s="21">
        <f>MAX(B3:D9,B15:D21,B27:D33,B40:D46,B53:D59,B66:D72)</f>
        <v>213</v>
      </c>
      <c r="F78" s="21">
        <f>MAX(F3:H9,F15:H21,F27:H33,F40:H46,F53:H59,F66:H72)</f>
        <v>200</v>
      </c>
      <c r="J78" s="21">
        <f>MAX(J3:L9,J15:L21,J27:L33,J40:L46,J53:L59,J66:L72)</f>
        <v>230</v>
      </c>
      <c r="N78" s="21">
        <f>MAX(N3:P9,N15:P21,N27:P33,N40:P46,N53:P59,N66:P72)</f>
        <v>195</v>
      </c>
      <c r="R78" s="21">
        <f>MAX(R3:T9,R15:T21,R27:T33,R40:T46,R53:T59,R66:T72)</f>
        <v>0</v>
      </c>
      <c r="V78" s="21">
        <f>MAX(V3:X9,V15:X21,V27:X33,V40:X46,V53:X59,V66:X72)</f>
        <v>0</v>
      </c>
    </row>
  </sheetData>
  <mergeCells count="6">
    <mergeCell ref="R1:T1"/>
    <mergeCell ref="V1:X1"/>
    <mergeCell ref="B1:D1"/>
    <mergeCell ref="F1:H1"/>
    <mergeCell ref="J1:L1"/>
    <mergeCell ref="N1:P1"/>
  </mergeCells>
  <hyperlinks>
    <hyperlink ref="AE59" r:id="rId1" display="caron@visir.is"/>
    <hyperlink ref="AE36" r:id="rId2" display="ago@hi.is"/>
    <hyperlink ref="AH43" r:id="rId3" display="broskallurinn@hotmail.com"/>
    <hyperlink ref="AH44" r:id="rId4" display="halldora.ingvarsdottir@landsbanki.is"/>
    <hyperlink ref="AH45" r:id="rId5" display="astros@tmhf.is"/>
    <hyperlink ref="AH40" r:id="rId6" display="petur@milanoline.is"/>
    <hyperlink ref="AH25" r:id="rId7" display="ivar75@hotmail.com"/>
    <hyperlink ref="AH22" r:id="rId8" display="jonmagga@simnet.is"/>
    <hyperlink ref="AH42" r:id="rId9" display="mattibakari@internet.is"/>
    <hyperlink ref="AH48" r:id="rId10" display="sigurlaugj@simnet.is"/>
    <hyperlink ref="AH46" r:id="rId11" display="gg@sjova.is"/>
    <hyperlink ref="AH41" r:id="rId12" display="hud@islandia.is"/>
    <hyperlink ref="AH10" r:id="rId13" display="material@its.is "/>
    <hyperlink ref="AH23" r:id="rId14" display="jonmagga@simnet.is"/>
    <hyperlink ref="AH47" r:id="rId15" display="sigga@sjova.is"/>
    <hyperlink ref="AH9" r:id="rId16" display="mailto:sigrunjm@hvippinn.is"/>
    <hyperlink ref="AI27" r:id="rId17" display="http://innrivefur/web/thjodskra?thjodHeimilisfang=Rekagranda%204&amp;thjodTafla=einstaklingur&amp;thjodHefLeitad=Y"/>
    <hyperlink ref="AI1" r:id="rId18" display="http://innrivefur/web/thjodskra?thjodHeimilisfang=Seljabraut%2076&amp;thjodTafla=einstaklingur&amp;thjodHefLeitad=Y"/>
    <hyperlink ref="AH14" r:id="rId19" display="aro@mi.is"/>
    <hyperlink ref="AH30" r:id="rId20" display="asgeirh@postur.is"/>
    <hyperlink ref="AH26" r:id="rId21" display="birgir.k@simnet.is"/>
    <hyperlink ref="AH5" r:id="rId22" display="bara@decode.is"/>
    <hyperlink ref="AH11" r:id="rId23" display="sig4@hotmail.com"/>
    <hyperlink ref="AH16" r:id="rId24" display="geirith@ejs.is"/>
    <hyperlink ref="AH33" r:id="rId25" display="mailto:sigrunjm@hvippinn.is"/>
    <hyperlink ref="AH34" r:id="rId26" display="material@its.is "/>
    <hyperlink ref="AH35" r:id="rId27" display="finnlaugurh@postur.is"/>
    <hyperlink ref="AH21" r:id="rId28" display="halldorh@vis.is"/>
    <hyperlink ref="AH17" r:id="rId29" display="arnar@hreinarlinur.is"/>
    <hyperlink ref="AH19" r:id="rId30" display="arndisb@visir.is"/>
    <hyperlink ref="AH6" r:id="rId31" display="haukurod@internet.is"/>
    <hyperlink ref="AH27" r:id="rId32" display="bara@decode.is"/>
    <hyperlink ref="AH36" r:id="rId33" display="ago@hi.is"/>
    <hyperlink ref="AH12" r:id="rId34" display="heidrun@spron.is"/>
    <hyperlink ref="AH1" r:id="rId35" display="ivar75@hotmail.com"/>
    <hyperlink ref="AH37" r:id="rId36" display="idda@byko.is"/>
    <hyperlink ref="AH13" r:id="rId37" display="mailto:viglin@spron.is"/>
    <hyperlink ref="AH24" r:id="rId38" display="keilaimjodd@simnet.is"/>
    <hyperlink ref="AH31" r:id="rId39" display="haukurod@internet.is"/>
    <hyperlink ref="AH50" r:id="rId40" display="thuridur@eggid.is"/>
    <hyperlink ref="AH51" r:id="rId41" display="lindahronn@hotmail.is"/>
    <hyperlink ref="AH52" r:id="rId42" display="birgir.k@simnet.is"/>
    <hyperlink ref="AE43" r:id="rId43" display="broskallurinn@hotmail.com"/>
    <hyperlink ref="AE44" r:id="rId44" display="halldora.ingvarsdottir@landsbanki.is"/>
    <hyperlink ref="AE45" r:id="rId45" display="astros@tmhf.is"/>
    <hyperlink ref="AE40" r:id="rId46" display="petur@milanoline.is"/>
    <hyperlink ref="AE25" r:id="rId47" display="ivar75@hotmail.com"/>
    <hyperlink ref="AE22" r:id="rId48" display="jonmagga@simnet.is"/>
    <hyperlink ref="AE42" r:id="rId49" display="mattibakari@internet.is"/>
    <hyperlink ref="AE48" r:id="rId50" display="sigurlaugj@simnet.is"/>
    <hyperlink ref="AE46" r:id="rId51" display="gg@sjova.is"/>
    <hyperlink ref="AE41" r:id="rId52" display="hud@islandia.is"/>
    <hyperlink ref="AE10" r:id="rId53" display="material@its.is "/>
    <hyperlink ref="AE23" r:id="rId54" display="jonmagga@simnet.is"/>
    <hyperlink ref="AE47" r:id="rId55" display="sigga@sjova.is"/>
    <hyperlink ref="AE9" r:id="rId56" display="mailto:sigrunjm@hvippinn.is"/>
    <hyperlink ref="AF27" r:id="rId57" display="http://innrivefur/web/thjodskra?thjodHeimilisfang=Rekagranda%204&amp;thjodTafla=einstaklingur&amp;thjodHefLeitad=Y"/>
    <hyperlink ref="AF1" r:id="rId58" display="http://innrivefur/web/thjodskra?thjodHeimilisfang=Seljabraut%2076&amp;thjodTafla=einstaklingur&amp;thjodHefLeitad=Y"/>
    <hyperlink ref="AE14" r:id="rId59" display="aro@mi.is"/>
    <hyperlink ref="AE30" r:id="rId60" display="asgeirh@postur.is"/>
    <hyperlink ref="AE26" r:id="rId61" display="birgir.k@simnet.is"/>
    <hyperlink ref="AE5" r:id="rId62" display="bara@decode.is"/>
    <hyperlink ref="AE11" r:id="rId63" display="sig4@hotmail.com"/>
    <hyperlink ref="AE16" r:id="rId64" display="geirith@ejs.is"/>
    <hyperlink ref="AE33" r:id="rId65" display="mailto:sigrunjm@hvippinn.is"/>
    <hyperlink ref="AE34" r:id="rId66" display="material@its.is "/>
    <hyperlink ref="AE35" r:id="rId67" display="finnlaugurh@postur.is"/>
    <hyperlink ref="AE21" r:id="rId68" display="halldorh@vis.is"/>
    <hyperlink ref="AE17" r:id="rId69" display="arnar@hreinarlinur.is"/>
    <hyperlink ref="AE19" r:id="rId70" display="arndisb@visir.is"/>
    <hyperlink ref="AE6" r:id="rId71" display="haukurod@internet.is"/>
    <hyperlink ref="AE27" r:id="rId72" display="bara@decode.is"/>
    <hyperlink ref="AE12" r:id="rId73" display="heidrun@spron.is"/>
    <hyperlink ref="AE1" r:id="rId74" display="ivar75@hotmail.com"/>
    <hyperlink ref="AE37" r:id="rId75" display="idda@byko.is"/>
    <hyperlink ref="AE13" r:id="rId76" display="mailto:viglin@spron.is"/>
    <hyperlink ref="AE24" r:id="rId77" display="keilaimjodd@simnet.is"/>
    <hyperlink ref="AE31" r:id="rId78" display="haukurod@internet.is"/>
    <hyperlink ref="AE50" r:id="rId79" display="thuridur@eggid.is"/>
    <hyperlink ref="AE51" r:id="rId80" display="lindahronn@hotmail.is"/>
    <hyperlink ref="AE52" r:id="rId81" display="birgir.k@simnet.is"/>
    <hyperlink ref="AH68" r:id="rId82" display="ff@simnet.is"/>
    <hyperlink ref="AH69" r:id="rId83" display="omar@endurskodunok.is"/>
    <hyperlink ref="AH49" r:id="rId84" display="margret.jonsdottir@landsbanki.is"/>
    <hyperlink ref="AH32" r:id="rId85" display="reynirth@postur.is"/>
    <hyperlink ref="AH70" r:id="rId86" display="pallk@postur.is"/>
    <hyperlink ref="AH74" r:id="rId87" display="unnur@dv.is"/>
    <hyperlink ref="AH72" r:id="rId88" display="steinunna@vis.is"/>
    <hyperlink ref="AH57" r:id="rId89" tooltip="Click here to send email." display="mailto:cobrar@islandia.is"/>
    <hyperlink ref="AH73" r:id="rId90" display="jontom@isl.is"/>
    <hyperlink ref="AI54" r:id="rId91" display="http://innrivefur/web/thjodskra?thjodHeimilisfang=Rekagranda%204&amp;thjodTafla=einstaklingur&amp;thjodHefLeitad=Y"/>
    <hyperlink ref="AI13" r:id="rId92" display="http://innrivefur/web/thjodskra?thjodHeimilisfang=Sólvallagötu%2037&amp;thjodTafla=einstaklingur&amp;thjodHefLeitad=Y"/>
    <hyperlink ref="AI25" r:id="rId93" display="http://innrivefur/web/thjodskra?thjodHeimilisfang=Seljabraut%2076&amp;thjodTafla=einstaklingur&amp;thjodHefLeitad=Y"/>
    <hyperlink ref="AH39" r:id="rId94" display="krissiat@heimsnet.is"/>
    <hyperlink ref="AH53" r:id="rId95" display="bjorn.k@simnet.is"/>
    <hyperlink ref="AI35" r:id="rId96" display="http://innrivefur/web/thjodskra?thjodHeimilisfang=Reynimel%2060&amp;thjodTafla=einstaklingur&amp;thjodHefLeitad=Y"/>
    <hyperlink ref="AH59" r:id="rId97" display="caron@visir.is"/>
    <hyperlink ref="AH60" r:id="rId98" display="emilj@vis.is"/>
    <hyperlink ref="AH61" r:id="rId99" display="finnlaugurh@postur.is"/>
    <hyperlink ref="AH28" r:id="rId100" display="rellir@simnet.is"/>
    <hyperlink ref="AH54" r:id="rId101" display="helga@spron.is"/>
    <hyperlink ref="AH62" r:id="rId102" display="hjalli@jonar.is"/>
    <hyperlink ref="AH63" r:id="rId103" display="jafet.oskarsson@landsbanki.is"/>
    <hyperlink ref="AH38" r:id="rId104" display="joi@isl.is"/>
    <hyperlink ref="AH56" r:id="rId105" display="bragib@simi.is"/>
    <hyperlink ref="AH75" r:id="rId106" display="gunni_olafsson@hotmail.com"/>
    <hyperlink ref="AH76" r:id="rId107" display="blomsi@hotmail.com"/>
    <hyperlink ref="AE68" r:id="rId108" display="ff@simnet.is"/>
    <hyperlink ref="AE69" r:id="rId109" display="omar@endurskodunok.is"/>
    <hyperlink ref="AE49" r:id="rId110" display="margret.jonsdottir@landsbanki.is"/>
    <hyperlink ref="AE32" r:id="rId111" display="reynirth@postur.is"/>
    <hyperlink ref="AE74" r:id="rId112" display="unnur@dv.is"/>
    <hyperlink ref="AE72" r:id="rId113" display="steinunna@vis.is"/>
    <hyperlink ref="AE57" r:id="rId114" tooltip="Click here to send email." display="mailto:cobrar@islandia.is"/>
    <hyperlink ref="AE73" r:id="rId115" display="jontom@isl.is"/>
    <hyperlink ref="AF54" r:id="rId116" display="http://innrivefur/web/thjodskra?thjodHeimilisfang=Rekagranda%204&amp;thjodTafla=einstaklingur&amp;thjodHefLeitad=Y"/>
    <hyperlink ref="AF13" r:id="rId117" display="http://innrivefur/web/thjodskra?thjodHeimilisfang=Sólvallagötu%2037&amp;thjodTafla=einstaklingur&amp;thjodHefLeitad=Y"/>
    <hyperlink ref="AF25" r:id="rId118" display="http://innrivefur/web/thjodskra?thjodHeimilisfang=Seljabraut%2076&amp;thjodTafla=einstaklingur&amp;thjodHefLeitad=Y"/>
    <hyperlink ref="AE39" r:id="rId119" display="krissiat@heimsnet.is"/>
    <hyperlink ref="AE53" r:id="rId120" display="bjorn.k@simnet.is"/>
    <hyperlink ref="AF35" r:id="rId121" display="http://innrivefur/web/thjodskra?thjodHeimilisfang=Reynimel%2060&amp;thjodTafla=einstaklingur&amp;thjodHefLeitad=Y"/>
    <hyperlink ref="AE60" r:id="rId122" display="emilj@vis.is"/>
    <hyperlink ref="AE61" r:id="rId123" display="finnlaugurh@postur.is"/>
    <hyperlink ref="AE28" r:id="rId124" display="rellir@simnet.is"/>
    <hyperlink ref="AE54" r:id="rId125" display="helga@spron.is"/>
    <hyperlink ref="AE62" r:id="rId126" display="hjalli@jonar.is"/>
    <hyperlink ref="AE63" r:id="rId127" display="jafet.oskarsson@landsbanki.is"/>
    <hyperlink ref="AE38" r:id="rId128" display="joi@isl.is"/>
    <hyperlink ref="AE56" r:id="rId129" display="bragib@simi.is"/>
    <hyperlink ref="AE75" r:id="rId130" display="gunni_olafsson@hotmail.com"/>
    <hyperlink ref="AE76" r:id="rId131" display="blomsi@hotmail.com"/>
    <hyperlink ref="AE70" r:id="rId132" display="stecla@verslo.is"/>
    <hyperlink ref="AE71" r:id="rId133" display="solmundur.kristjansson@landsbanki.is"/>
    <hyperlink ref="AH71" r:id="rId134" display="solmundur.kristjansson@landsbanki.is"/>
    <hyperlink ref="AH66" r:id="rId135" display="bragib@simi.is"/>
    <hyperlink ref="AE66" r:id="rId136" display="bragib@simi.is"/>
    <hyperlink ref="AH3" r:id="rId137" display="mattibakari@internet.is"/>
    <hyperlink ref="AE3" r:id="rId138" display="mattibakari@internet.is"/>
    <hyperlink ref="AI3" r:id="rId139" tooltip="Leit að heimilisfangi" display="javascript:searchByAddress('Barðavogi 34')"/>
    <hyperlink ref="AO3" r:id="rId140" display="http://www.simaskra.is/control/index?pid=10371&amp;SIMI=5684554"/>
    <hyperlink ref="AF3" r:id="rId141" tooltip="Leit að heimilisfangi" display="javascript:searchByAddress('Barðavogi 34')"/>
    <hyperlink ref="AL3" r:id="rId142" display="http://www.simaskra.is/control/index?pid=10371&amp;SIMI=5684554"/>
    <hyperlink ref="AH18" r:id="rId143" display="asgeirh@postur.is"/>
    <hyperlink ref="AE18" r:id="rId144" display="asgeirh@postur.is"/>
    <hyperlink ref="AH4" r:id="rId145" display="hud@islandia.is"/>
    <hyperlink ref="AE4" r:id="rId146" display="hud@islandia.is"/>
    <hyperlink ref="AH29" r:id="rId147" display="reynirth@postur.is"/>
    <hyperlink ref="AE29" r:id="rId148" display="reynirth@postur.is"/>
    <hyperlink ref="AH20" r:id="rId149" display="halldorh@vis.is"/>
    <hyperlink ref="AE20" r:id="rId150" display="halldorh@vis.is"/>
  </hyperlinks>
  <printOptions horizontalCentered="1"/>
  <pageMargins left="0.7480314960629921" right="0.7480314960629921" top="1.1811023622047245" bottom="0.9448818897637796" header="0.3937007874015748" footer="0.2362204724409449"/>
  <pageSetup fitToHeight="2" fitToWidth="1" horizontalDpi="600" verticalDpi="600" orientation="portrait" paperSize="9" scale="52" r:id="rId15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C180"/>
  <sheetViews>
    <sheetView workbookViewId="0" topLeftCell="A1">
      <selection activeCell="A22" sqref="A22:G27"/>
    </sheetView>
  </sheetViews>
  <sheetFormatPr defaultColWidth="9.140625" defaultRowHeight="12.75"/>
  <cols>
    <col min="1" max="1" width="7.28125" style="0" bestFit="1" customWidth="1"/>
    <col min="2" max="2" width="18.7109375" style="0" bestFit="1" customWidth="1"/>
    <col min="3" max="3" width="1.421875" style="1" bestFit="1" customWidth="1"/>
    <col min="4" max="4" width="18.7109375" style="0" bestFit="1" customWidth="1"/>
    <col min="6" max="6" width="1.421875" style="0" bestFit="1" customWidth="1"/>
    <col min="8" max="8" width="18.00390625" style="0" hidden="1" customWidth="1"/>
    <col min="9" max="9" width="7.140625" style="1" hidden="1" customWidth="1"/>
    <col min="10" max="10" width="18.00390625" style="0" hidden="1" customWidth="1"/>
    <col min="11" max="11" width="3.00390625" style="0" hidden="1" customWidth="1"/>
    <col min="12" max="12" width="18.00390625" style="0" hidden="1" customWidth="1"/>
    <col min="13" max="13" width="3.00390625" style="1" hidden="1" customWidth="1"/>
    <col min="14" max="14" width="12.57421875" style="0" hidden="1" customWidth="1"/>
    <col min="15" max="15" width="2.57421875" style="0" hidden="1" customWidth="1"/>
    <col min="16" max="16" width="5.140625" style="0" hidden="1" customWidth="1"/>
    <col min="17" max="18" width="9.140625" style="0" hidden="1" customWidth="1"/>
    <col min="19" max="19" width="6.8515625" style="0" bestFit="1" customWidth="1"/>
  </cols>
  <sheetData>
    <row r="1" spans="8:18" ht="12.75">
      <c r="H1" s="52" t="s">
        <v>12</v>
      </c>
      <c r="I1" s="53"/>
      <c r="J1" s="54"/>
      <c r="K1" s="12"/>
      <c r="L1" s="52" t="s">
        <v>11</v>
      </c>
      <c r="M1" s="53"/>
      <c r="N1" s="54"/>
      <c r="P1" s="52" t="s">
        <v>13</v>
      </c>
      <c r="Q1" s="53"/>
      <c r="R1" s="54"/>
    </row>
    <row r="2" spans="1:18" ht="12.75">
      <c r="A2" t="s">
        <v>10</v>
      </c>
      <c r="E2" s="51" t="s">
        <v>8</v>
      </c>
      <c r="F2" s="51"/>
      <c r="G2" s="51"/>
      <c r="H2" s="13">
        <v>1</v>
      </c>
      <c r="I2" s="14" t="s">
        <v>9</v>
      </c>
      <c r="J2" s="15">
        <v>2</v>
      </c>
      <c r="K2" s="12"/>
      <c r="L2" s="13">
        <v>1</v>
      </c>
      <c r="M2" s="14" t="s">
        <v>9</v>
      </c>
      <c r="N2" s="15">
        <v>2</v>
      </c>
      <c r="P2" s="13">
        <v>1</v>
      </c>
      <c r="Q2" s="14" t="s">
        <v>9</v>
      </c>
      <c r="R2" s="15">
        <v>2</v>
      </c>
    </row>
    <row r="3" spans="1:18" ht="12.75">
      <c r="A3" s="28"/>
      <c r="B3" s="18"/>
      <c r="C3" s="28"/>
      <c r="D3" s="18"/>
      <c r="H3" s="7"/>
      <c r="I3" s="6"/>
      <c r="J3" s="8"/>
      <c r="L3" s="7"/>
      <c r="M3" s="6"/>
      <c r="N3" s="8"/>
      <c r="P3" s="7"/>
      <c r="Q3" s="6"/>
      <c r="R3" s="8"/>
    </row>
    <row r="4" spans="1:18" ht="12.75">
      <c r="A4" s="28">
        <v>1</v>
      </c>
      <c r="B4" s="18" t="s">
        <v>103</v>
      </c>
      <c r="C4" s="28" t="s">
        <v>5</v>
      </c>
      <c r="D4" s="46" t="s">
        <v>147</v>
      </c>
      <c r="E4" s="39">
        <v>273</v>
      </c>
      <c r="F4" s="28"/>
      <c r="G4" s="18">
        <v>472</v>
      </c>
      <c r="H4" s="7">
        <f aca="true" t="shared" si="0" ref="H4:H67">IF($E4&gt;$G4,$B4,"")</f>
      </c>
      <c r="I4" s="6">
        <f aca="true" t="shared" si="1" ref="I4:I67">IF($E4=$G4,"JAFNT","")</f>
      </c>
      <c r="J4" s="8" t="str">
        <f aca="true" t="shared" si="2" ref="J4:J67">IF($E4&lt;$G4,$D4,"")</f>
        <v>ÍR</v>
      </c>
      <c r="L4" s="7" t="str">
        <f aca="true" t="shared" si="3" ref="L4:L67">IF($E4&lt;$G4,$B4,"")</f>
        <v>ÍA 2</v>
      </c>
      <c r="M4" s="6">
        <f aca="true" t="shared" si="4" ref="M4:M67">IF($E4=$G4,"JAFNT","")</f>
      </c>
      <c r="N4" s="8">
        <f aca="true" t="shared" si="5" ref="N4:N67">IF($E4&gt;$G4,$D4,"")</f>
      </c>
      <c r="P4" s="7">
        <f aca="true" t="shared" si="6" ref="P4:P29">IF(E4="","",IF($E4=$G4,$B4,""))</f>
      </c>
      <c r="Q4" s="6">
        <f aca="true" t="shared" si="7" ref="Q4:Q67">IF($E4=$G4,"JAFNT","")</f>
      </c>
      <c r="R4" s="8">
        <f aca="true" t="shared" si="8" ref="R4:R29">IF(G4="","",IF($E4=$G4,$D4,""))</f>
      </c>
    </row>
    <row r="5" spans="1:18" ht="12.75">
      <c r="A5" s="28">
        <v>1</v>
      </c>
      <c r="B5" s="18" t="s">
        <v>104</v>
      </c>
      <c r="C5" s="28" t="s">
        <v>5</v>
      </c>
      <c r="D5" s="18" t="s">
        <v>148</v>
      </c>
      <c r="E5" s="18">
        <v>411</v>
      </c>
      <c r="F5" s="28"/>
      <c r="G5" s="18">
        <v>353</v>
      </c>
      <c r="H5" s="7" t="str">
        <f t="shared" si="0"/>
        <v>ÍA 1</v>
      </c>
      <c r="I5" s="6">
        <f t="shared" si="1"/>
      </c>
      <c r="J5" s="8">
        <f t="shared" si="2"/>
      </c>
      <c r="L5" s="7">
        <f t="shared" si="3"/>
      </c>
      <c r="M5" s="6">
        <f t="shared" si="4"/>
      </c>
      <c r="N5" s="8" t="str">
        <f t="shared" si="5"/>
        <v>KFR</v>
      </c>
      <c r="P5" s="7">
        <f t="shared" si="6"/>
      </c>
      <c r="Q5" s="6">
        <f t="shared" si="7"/>
      </c>
      <c r="R5" s="8">
        <f t="shared" si="8"/>
      </c>
    </row>
    <row r="6" spans="1:18" ht="12.75">
      <c r="A6" s="28">
        <v>2</v>
      </c>
      <c r="B6" s="18" t="s">
        <v>103</v>
      </c>
      <c r="C6" s="28" t="s">
        <v>5</v>
      </c>
      <c r="D6" s="18" t="s">
        <v>104</v>
      </c>
      <c r="E6" s="18">
        <v>292</v>
      </c>
      <c r="F6" s="28"/>
      <c r="G6" s="18">
        <v>399</v>
      </c>
      <c r="H6" s="7">
        <f aca="true" t="shared" si="9" ref="H6:H27">IF($E6&gt;$G6,$B6,"")</f>
      </c>
      <c r="I6" s="6">
        <f aca="true" t="shared" si="10" ref="I6:I27">IF($E6=$G6,"JAFNT","")</f>
      </c>
      <c r="J6" s="8" t="str">
        <f aca="true" t="shared" si="11" ref="J6:J27">IF($E6&lt;$G6,$D6,"")</f>
        <v>ÍA 1</v>
      </c>
      <c r="L6" s="7" t="str">
        <f aca="true" t="shared" si="12" ref="L6:L27">IF($E6&lt;$G6,$B6,"")</f>
        <v>ÍA 2</v>
      </c>
      <c r="M6" s="6">
        <f aca="true" t="shared" si="13" ref="M6:M27">IF($E6=$G6,"JAFNT","")</f>
      </c>
      <c r="N6" s="8">
        <f aca="true" t="shared" si="14" ref="N6:N27">IF($E6&gt;$G6,$D6,"")</f>
      </c>
      <c r="P6" s="7">
        <f t="shared" si="6"/>
      </c>
      <c r="Q6" s="6">
        <f aca="true" t="shared" si="15" ref="Q6:Q27">IF($E6=$G6,"JAFNT","")</f>
      </c>
      <c r="R6" s="8">
        <f t="shared" si="8"/>
      </c>
    </row>
    <row r="7" spans="1:18" ht="12.75">
      <c r="A7" s="28">
        <v>2</v>
      </c>
      <c r="B7" s="18" t="s">
        <v>148</v>
      </c>
      <c r="C7" s="28" t="s">
        <v>5</v>
      </c>
      <c r="D7" s="18" t="s">
        <v>147</v>
      </c>
      <c r="E7" s="18">
        <v>364</v>
      </c>
      <c r="F7" s="28"/>
      <c r="G7" s="18">
        <v>479</v>
      </c>
      <c r="H7" s="7">
        <f t="shared" si="9"/>
      </c>
      <c r="I7" s="6">
        <f t="shared" si="10"/>
      </c>
      <c r="J7" s="8" t="str">
        <f t="shared" si="11"/>
        <v>ÍR</v>
      </c>
      <c r="L7" s="7" t="str">
        <f t="shared" si="12"/>
        <v>KFR</v>
      </c>
      <c r="M7" s="6">
        <f t="shared" si="13"/>
      </c>
      <c r="N7" s="8">
        <f t="shared" si="14"/>
      </c>
      <c r="P7" s="7">
        <f t="shared" si="6"/>
      </c>
      <c r="Q7" s="6">
        <f t="shared" si="15"/>
      </c>
      <c r="R7" s="8">
        <f t="shared" si="8"/>
      </c>
    </row>
    <row r="8" spans="1:18" ht="12.75">
      <c r="A8" s="28">
        <v>3</v>
      </c>
      <c r="B8" s="18" t="s">
        <v>103</v>
      </c>
      <c r="C8" s="28" t="s">
        <v>5</v>
      </c>
      <c r="D8" s="18" t="s">
        <v>148</v>
      </c>
      <c r="E8" s="18">
        <v>343</v>
      </c>
      <c r="F8" s="28"/>
      <c r="G8" s="18">
        <v>280</v>
      </c>
      <c r="H8" s="7" t="str">
        <f t="shared" si="9"/>
        <v>ÍA 2</v>
      </c>
      <c r="I8" s="6">
        <f t="shared" si="10"/>
      </c>
      <c r="J8" s="8">
        <f t="shared" si="11"/>
      </c>
      <c r="L8" s="7">
        <f t="shared" si="12"/>
      </c>
      <c r="M8" s="6">
        <f t="shared" si="13"/>
      </c>
      <c r="N8" s="8" t="str">
        <f t="shared" si="14"/>
        <v>KFR</v>
      </c>
      <c r="P8" s="7">
        <f t="shared" si="6"/>
      </c>
      <c r="Q8" s="6">
        <f t="shared" si="15"/>
      </c>
      <c r="R8" s="8">
        <f t="shared" si="8"/>
      </c>
    </row>
    <row r="9" spans="1:18" ht="12.75">
      <c r="A9" s="28">
        <v>3</v>
      </c>
      <c r="B9" s="18" t="s">
        <v>104</v>
      </c>
      <c r="C9" s="28" t="s">
        <v>5</v>
      </c>
      <c r="D9" s="18" t="s">
        <v>147</v>
      </c>
      <c r="E9" s="18">
        <v>484</v>
      </c>
      <c r="F9" s="28"/>
      <c r="G9" s="18">
        <v>483</v>
      </c>
      <c r="H9" s="7" t="str">
        <f t="shared" si="9"/>
        <v>ÍA 1</v>
      </c>
      <c r="I9" s="6">
        <f t="shared" si="10"/>
      </c>
      <c r="J9" s="8">
        <f t="shared" si="11"/>
      </c>
      <c r="L9" s="7">
        <f t="shared" si="12"/>
      </c>
      <c r="M9" s="6">
        <f t="shared" si="13"/>
      </c>
      <c r="N9" s="8" t="str">
        <f t="shared" si="14"/>
        <v>ÍR</v>
      </c>
      <c r="P9" s="7">
        <f t="shared" si="6"/>
      </c>
      <c r="Q9" s="6">
        <f t="shared" si="15"/>
      </c>
      <c r="R9" s="8">
        <f t="shared" si="8"/>
      </c>
    </row>
    <row r="10" spans="1:18" ht="12.75">
      <c r="A10" s="28">
        <v>4</v>
      </c>
      <c r="B10" s="18" t="s">
        <v>103</v>
      </c>
      <c r="C10" s="28" t="s">
        <v>5</v>
      </c>
      <c r="D10" s="18" t="s">
        <v>147</v>
      </c>
      <c r="E10" s="18">
        <v>335</v>
      </c>
      <c r="F10" s="28"/>
      <c r="G10" s="18">
        <v>378</v>
      </c>
      <c r="H10" s="7">
        <f t="shared" si="9"/>
      </c>
      <c r="I10" s="6">
        <f t="shared" si="10"/>
      </c>
      <c r="J10" s="8" t="str">
        <f t="shared" si="11"/>
        <v>ÍR</v>
      </c>
      <c r="L10" s="7" t="str">
        <f t="shared" si="12"/>
        <v>ÍA 2</v>
      </c>
      <c r="M10" s="6">
        <f t="shared" si="13"/>
      </c>
      <c r="N10" s="8">
        <f t="shared" si="14"/>
      </c>
      <c r="P10" s="7">
        <f t="shared" si="6"/>
      </c>
      <c r="Q10" s="6">
        <f t="shared" si="15"/>
      </c>
      <c r="R10" s="8">
        <f t="shared" si="8"/>
      </c>
    </row>
    <row r="11" spans="1:18" ht="12.75">
      <c r="A11" s="28">
        <v>4</v>
      </c>
      <c r="B11" s="18" t="s">
        <v>104</v>
      </c>
      <c r="C11" s="28" t="s">
        <v>5</v>
      </c>
      <c r="D11" s="18" t="s">
        <v>148</v>
      </c>
      <c r="E11" s="18">
        <v>437</v>
      </c>
      <c r="F11" s="28"/>
      <c r="G11" s="18">
        <v>300</v>
      </c>
      <c r="H11" s="7" t="str">
        <f t="shared" si="9"/>
        <v>ÍA 1</v>
      </c>
      <c r="I11" s="6">
        <f t="shared" si="10"/>
      </c>
      <c r="J11" s="8">
        <f t="shared" si="11"/>
      </c>
      <c r="L11" s="7">
        <f t="shared" si="12"/>
      </c>
      <c r="M11" s="6">
        <f t="shared" si="13"/>
      </c>
      <c r="N11" s="8" t="str">
        <f t="shared" si="14"/>
        <v>KFR</v>
      </c>
      <c r="P11" s="7">
        <f t="shared" si="6"/>
      </c>
      <c r="Q11" s="6">
        <f t="shared" si="15"/>
      </c>
      <c r="R11" s="8">
        <f t="shared" si="8"/>
      </c>
    </row>
    <row r="12" spans="1:18" ht="12.75">
      <c r="A12" s="28">
        <v>5</v>
      </c>
      <c r="B12" s="18" t="s">
        <v>104</v>
      </c>
      <c r="C12" s="28" t="s">
        <v>5</v>
      </c>
      <c r="D12" s="18" t="s">
        <v>147</v>
      </c>
      <c r="E12" s="18">
        <v>421</v>
      </c>
      <c r="F12" s="28"/>
      <c r="G12" s="18">
        <v>447</v>
      </c>
      <c r="H12" s="7">
        <f t="shared" si="9"/>
      </c>
      <c r="I12" s="6">
        <f t="shared" si="10"/>
      </c>
      <c r="J12" s="8" t="str">
        <f t="shared" si="11"/>
        <v>ÍR</v>
      </c>
      <c r="L12" s="7" t="str">
        <f t="shared" si="12"/>
        <v>ÍA 1</v>
      </c>
      <c r="M12" s="6">
        <f t="shared" si="13"/>
      </c>
      <c r="N12" s="8">
        <f t="shared" si="14"/>
      </c>
      <c r="P12" s="7">
        <f t="shared" si="6"/>
      </c>
      <c r="Q12" s="6">
        <f t="shared" si="15"/>
      </c>
      <c r="R12" s="8">
        <f t="shared" si="8"/>
      </c>
    </row>
    <row r="13" spans="1:18" ht="12.75">
      <c r="A13" s="28">
        <v>5</v>
      </c>
      <c r="B13" s="18" t="s">
        <v>103</v>
      </c>
      <c r="C13" s="28" t="s">
        <v>5</v>
      </c>
      <c r="D13" s="18" t="s">
        <v>148</v>
      </c>
      <c r="E13" s="18">
        <v>276</v>
      </c>
      <c r="F13" s="28"/>
      <c r="G13" s="18">
        <v>322</v>
      </c>
      <c r="H13" s="7">
        <f t="shared" si="9"/>
      </c>
      <c r="I13" s="6">
        <f t="shared" si="10"/>
      </c>
      <c r="J13" s="8" t="str">
        <f t="shared" si="11"/>
        <v>KFR</v>
      </c>
      <c r="L13" s="7" t="str">
        <f t="shared" si="12"/>
        <v>ÍA 2</v>
      </c>
      <c r="M13" s="6">
        <f t="shared" si="13"/>
      </c>
      <c r="N13" s="8">
        <f t="shared" si="14"/>
      </c>
      <c r="P13" s="7">
        <f t="shared" si="6"/>
      </c>
      <c r="Q13" s="6">
        <f t="shared" si="15"/>
      </c>
      <c r="R13" s="8">
        <f t="shared" si="8"/>
      </c>
    </row>
    <row r="14" spans="1:18" ht="12.75">
      <c r="A14" s="28">
        <v>6</v>
      </c>
      <c r="B14" s="18" t="s">
        <v>147</v>
      </c>
      <c r="C14" s="28" t="s">
        <v>5</v>
      </c>
      <c r="D14" s="18" t="s">
        <v>148</v>
      </c>
      <c r="E14" s="18">
        <v>466</v>
      </c>
      <c r="F14" s="28"/>
      <c r="G14" s="18">
        <v>282</v>
      </c>
      <c r="H14" s="7" t="str">
        <f t="shared" si="9"/>
        <v>ÍR</v>
      </c>
      <c r="I14" s="6">
        <f t="shared" si="10"/>
      </c>
      <c r="J14" s="8">
        <f t="shared" si="11"/>
      </c>
      <c r="L14" s="7">
        <f t="shared" si="12"/>
      </c>
      <c r="M14" s="6">
        <f t="shared" si="13"/>
      </c>
      <c r="N14" s="8" t="str">
        <f t="shared" si="14"/>
        <v>KFR</v>
      </c>
      <c r="P14" s="7">
        <f t="shared" si="6"/>
      </c>
      <c r="Q14" s="6">
        <f t="shared" si="15"/>
      </c>
      <c r="R14" s="8">
        <f t="shared" si="8"/>
      </c>
    </row>
    <row r="15" spans="1:18" ht="12.75">
      <c r="A15" s="28">
        <v>6</v>
      </c>
      <c r="B15" s="18" t="s">
        <v>103</v>
      </c>
      <c r="C15" s="28" t="s">
        <v>5</v>
      </c>
      <c r="D15" s="18" t="s">
        <v>104</v>
      </c>
      <c r="E15" s="18">
        <v>236</v>
      </c>
      <c r="F15" s="28"/>
      <c r="G15" s="18">
        <v>429</v>
      </c>
      <c r="H15" s="7">
        <f t="shared" si="9"/>
      </c>
      <c r="I15" s="6">
        <f t="shared" si="10"/>
      </c>
      <c r="J15" s="8" t="str">
        <f t="shared" si="11"/>
        <v>ÍA 1</v>
      </c>
      <c r="L15" s="7" t="str">
        <f t="shared" si="12"/>
        <v>ÍA 2</v>
      </c>
      <c r="M15" s="6">
        <f t="shared" si="13"/>
      </c>
      <c r="N15" s="8">
        <f t="shared" si="14"/>
      </c>
      <c r="P15" s="7">
        <f t="shared" si="6"/>
      </c>
      <c r="Q15" s="6">
        <f t="shared" si="15"/>
      </c>
      <c r="R15" s="8">
        <f t="shared" si="8"/>
      </c>
    </row>
    <row r="16" spans="1:18" ht="12.75">
      <c r="A16" s="28">
        <v>7</v>
      </c>
      <c r="B16" s="18" t="s">
        <v>103</v>
      </c>
      <c r="C16" s="28" t="s">
        <v>5</v>
      </c>
      <c r="D16" s="18" t="s">
        <v>148</v>
      </c>
      <c r="E16" s="18">
        <v>380</v>
      </c>
      <c r="F16" s="28"/>
      <c r="G16" s="18">
        <v>415</v>
      </c>
      <c r="H16" s="7">
        <f t="shared" si="9"/>
      </c>
      <c r="I16" s="6">
        <f t="shared" si="10"/>
      </c>
      <c r="J16" s="8" t="str">
        <f t="shared" si="11"/>
        <v>KFR</v>
      </c>
      <c r="L16" s="7" t="str">
        <f t="shared" si="12"/>
        <v>ÍA 2</v>
      </c>
      <c r="M16" s="6">
        <f t="shared" si="13"/>
      </c>
      <c r="N16" s="8">
        <f t="shared" si="14"/>
      </c>
      <c r="P16" s="7">
        <f t="shared" si="6"/>
      </c>
      <c r="Q16" s="6">
        <f t="shared" si="15"/>
      </c>
      <c r="R16" s="8">
        <f t="shared" si="8"/>
      </c>
    </row>
    <row r="17" spans="1:18" ht="12.75">
      <c r="A17" s="28">
        <v>7</v>
      </c>
      <c r="B17" s="18" t="s">
        <v>104</v>
      </c>
      <c r="C17" s="28" t="s">
        <v>5</v>
      </c>
      <c r="D17" s="18" t="s">
        <v>147</v>
      </c>
      <c r="E17" s="18">
        <v>495</v>
      </c>
      <c r="F17" s="28"/>
      <c r="G17" s="18">
        <v>421</v>
      </c>
      <c r="H17" s="7" t="str">
        <f t="shared" si="9"/>
        <v>ÍA 1</v>
      </c>
      <c r="I17" s="6">
        <f t="shared" si="10"/>
      </c>
      <c r="J17" s="8">
        <f t="shared" si="11"/>
      </c>
      <c r="L17" s="7">
        <f t="shared" si="12"/>
      </c>
      <c r="M17" s="6">
        <f t="shared" si="13"/>
      </c>
      <c r="N17" s="8" t="str">
        <f t="shared" si="14"/>
        <v>ÍR</v>
      </c>
      <c r="P17" s="7">
        <f t="shared" si="6"/>
      </c>
      <c r="Q17" s="6">
        <f t="shared" si="15"/>
      </c>
      <c r="R17" s="8">
        <f t="shared" si="8"/>
      </c>
    </row>
    <row r="18" spans="1:18" ht="12.75">
      <c r="A18" s="28">
        <v>8</v>
      </c>
      <c r="B18" s="18" t="s">
        <v>103</v>
      </c>
      <c r="C18" s="28" t="s">
        <v>5</v>
      </c>
      <c r="D18" s="18" t="s">
        <v>147</v>
      </c>
      <c r="E18" s="18">
        <v>369</v>
      </c>
      <c r="F18" s="28"/>
      <c r="G18" s="18">
        <v>507</v>
      </c>
      <c r="H18" s="7">
        <f t="shared" si="9"/>
      </c>
      <c r="I18" s="6">
        <f t="shared" si="10"/>
      </c>
      <c r="J18" s="8" t="str">
        <f t="shared" si="11"/>
        <v>ÍR</v>
      </c>
      <c r="L18" s="7" t="str">
        <f t="shared" si="12"/>
        <v>ÍA 2</v>
      </c>
      <c r="M18" s="6">
        <f t="shared" si="13"/>
      </c>
      <c r="N18" s="8">
        <f t="shared" si="14"/>
      </c>
      <c r="P18" s="7">
        <f t="shared" si="6"/>
      </c>
      <c r="Q18" s="6">
        <f t="shared" si="15"/>
      </c>
      <c r="R18" s="8">
        <f t="shared" si="8"/>
      </c>
    </row>
    <row r="19" spans="1:18" ht="12.75">
      <c r="A19" s="28">
        <v>8</v>
      </c>
      <c r="B19" s="18" t="s">
        <v>104</v>
      </c>
      <c r="C19" s="28" t="s">
        <v>5</v>
      </c>
      <c r="D19" s="18" t="s">
        <v>148</v>
      </c>
      <c r="E19" s="18">
        <v>424</v>
      </c>
      <c r="F19" s="28"/>
      <c r="G19" s="18">
        <v>386</v>
      </c>
      <c r="H19" s="7" t="str">
        <f t="shared" si="9"/>
        <v>ÍA 1</v>
      </c>
      <c r="I19" s="6">
        <f t="shared" si="10"/>
      </c>
      <c r="J19" s="8">
        <f t="shared" si="11"/>
      </c>
      <c r="L19" s="7">
        <f t="shared" si="12"/>
      </c>
      <c r="M19" s="6">
        <f t="shared" si="13"/>
      </c>
      <c r="N19" s="8" t="str">
        <f t="shared" si="14"/>
        <v>KFR</v>
      </c>
      <c r="P19" s="7">
        <f t="shared" si="6"/>
      </c>
      <c r="Q19" s="6">
        <f t="shared" si="15"/>
      </c>
      <c r="R19" s="8">
        <f t="shared" si="8"/>
      </c>
    </row>
    <row r="20" spans="1:18" ht="12.75">
      <c r="A20" s="28">
        <v>9</v>
      </c>
      <c r="B20" s="18" t="s">
        <v>103</v>
      </c>
      <c r="C20" s="28" t="s">
        <v>5</v>
      </c>
      <c r="D20" s="18" t="s">
        <v>104</v>
      </c>
      <c r="E20" s="18">
        <v>376</v>
      </c>
      <c r="F20" s="28"/>
      <c r="G20" s="18">
        <v>410</v>
      </c>
      <c r="H20" s="7">
        <f t="shared" si="9"/>
      </c>
      <c r="I20" s="6">
        <f t="shared" si="10"/>
      </c>
      <c r="J20" s="8" t="str">
        <f t="shared" si="11"/>
        <v>ÍA 1</v>
      </c>
      <c r="L20" s="7" t="str">
        <f t="shared" si="12"/>
        <v>ÍA 2</v>
      </c>
      <c r="M20" s="6">
        <f t="shared" si="13"/>
      </c>
      <c r="N20" s="8">
        <f t="shared" si="14"/>
      </c>
      <c r="P20" s="7">
        <f t="shared" si="6"/>
      </c>
      <c r="Q20" s="6">
        <f t="shared" si="15"/>
      </c>
      <c r="R20" s="8">
        <f t="shared" si="8"/>
      </c>
    </row>
    <row r="21" spans="1:18" ht="12.75">
      <c r="A21" s="28">
        <v>9</v>
      </c>
      <c r="B21" s="18" t="s">
        <v>148</v>
      </c>
      <c r="C21" s="28" t="s">
        <v>5</v>
      </c>
      <c r="D21" s="18" t="s">
        <v>147</v>
      </c>
      <c r="E21" s="18">
        <v>310</v>
      </c>
      <c r="F21" s="28"/>
      <c r="G21" s="18">
        <v>422</v>
      </c>
      <c r="H21" s="7">
        <f t="shared" si="9"/>
      </c>
      <c r="I21" s="6">
        <f t="shared" si="10"/>
      </c>
      <c r="J21" s="8" t="str">
        <f t="shared" si="11"/>
        <v>ÍR</v>
      </c>
      <c r="L21" s="7" t="str">
        <f t="shared" si="12"/>
        <v>KFR</v>
      </c>
      <c r="M21" s="6">
        <f t="shared" si="13"/>
      </c>
      <c r="N21" s="8">
        <f t="shared" si="14"/>
      </c>
      <c r="P21" s="7">
        <f t="shared" si="6"/>
      </c>
      <c r="Q21" s="6">
        <f t="shared" si="15"/>
      </c>
      <c r="R21" s="8">
        <f t="shared" si="8"/>
      </c>
    </row>
    <row r="22" spans="1:18" ht="12.75">
      <c r="A22" s="28">
        <v>10</v>
      </c>
      <c r="B22" s="18" t="s">
        <v>103</v>
      </c>
      <c r="C22" s="28" t="s">
        <v>5</v>
      </c>
      <c r="D22" s="46" t="s">
        <v>148</v>
      </c>
      <c r="E22" s="18">
        <v>320</v>
      </c>
      <c r="F22" s="28"/>
      <c r="G22" s="18">
        <v>296</v>
      </c>
      <c r="H22" s="7" t="str">
        <f t="shared" si="9"/>
        <v>ÍA 2</v>
      </c>
      <c r="I22" s="6">
        <f t="shared" si="10"/>
      </c>
      <c r="J22" s="8">
        <f t="shared" si="11"/>
      </c>
      <c r="L22" s="7">
        <f t="shared" si="12"/>
      </c>
      <c r="M22" s="6">
        <f t="shared" si="13"/>
      </c>
      <c r="N22" s="8" t="str">
        <f t="shared" si="14"/>
        <v>KFR</v>
      </c>
      <c r="P22" s="7">
        <f t="shared" si="6"/>
      </c>
      <c r="Q22" s="6">
        <f t="shared" si="15"/>
      </c>
      <c r="R22" s="8">
        <f t="shared" si="8"/>
      </c>
    </row>
    <row r="23" spans="1:18" ht="12.75">
      <c r="A23" s="28">
        <v>10</v>
      </c>
      <c r="B23" s="18" t="s">
        <v>104</v>
      </c>
      <c r="C23" s="28" t="s">
        <v>5</v>
      </c>
      <c r="D23" s="18" t="s">
        <v>147</v>
      </c>
      <c r="E23" s="18">
        <v>411</v>
      </c>
      <c r="F23" s="28"/>
      <c r="G23" s="18">
        <v>418</v>
      </c>
      <c r="H23" s="7">
        <f t="shared" si="9"/>
      </c>
      <c r="I23" s="6">
        <f t="shared" si="10"/>
      </c>
      <c r="J23" s="8" t="str">
        <f t="shared" si="11"/>
        <v>ÍR</v>
      </c>
      <c r="L23" s="7" t="str">
        <f t="shared" si="12"/>
        <v>ÍA 1</v>
      </c>
      <c r="M23" s="6">
        <f t="shared" si="13"/>
      </c>
      <c r="N23" s="8">
        <f t="shared" si="14"/>
      </c>
      <c r="P23" s="7">
        <f t="shared" si="6"/>
      </c>
      <c r="Q23" s="6">
        <f t="shared" si="15"/>
      </c>
      <c r="R23" s="8">
        <f t="shared" si="8"/>
      </c>
    </row>
    <row r="24" spans="1:18" ht="12.75">
      <c r="A24" s="28">
        <v>11</v>
      </c>
      <c r="B24" s="18" t="s">
        <v>104</v>
      </c>
      <c r="C24" s="28" t="s">
        <v>5</v>
      </c>
      <c r="D24" s="18" t="s">
        <v>148</v>
      </c>
      <c r="E24" s="18">
        <v>384</v>
      </c>
      <c r="F24" s="28"/>
      <c r="G24" s="18">
        <v>320</v>
      </c>
      <c r="H24" s="7" t="str">
        <f t="shared" si="9"/>
        <v>ÍA 1</v>
      </c>
      <c r="I24" s="6">
        <f t="shared" si="10"/>
      </c>
      <c r="J24" s="8">
        <f t="shared" si="11"/>
      </c>
      <c r="L24" s="7">
        <f t="shared" si="12"/>
      </c>
      <c r="M24" s="6">
        <f t="shared" si="13"/>
      </c>
      <c r="N24" s="8" t="str">
        <f t="shared" si="14"/>
        <v>KFR</v>
      </c>
      <c r="P24" s="7">
        <f t="shared" si="6"/>
      </c>
      <c r="Q24" s="6">
        <f t="shared" si="15"/>
      </c>
      <c r="R24" s="8">
        <f t="shared" si="8"/>
      </c>
    </row>
    <row r="25" spans="1:18" ht="12.75">
      <c r="A25" s="28">
        <v>11</v>
      </c>
      <c r="B25" s="18" t="s">
        <v>103</v>
      </c>
      <c r="C25" s="28" t="s">
        <v>5</v>
      </c>
      <c r="D25" s="18" t="s">
        <v>147</v>
      </c>
      <c r="E25" s="18">
        <v>346</v>
      </c>
      <c r="F25" s="28"/>
      <c r="G25" s="18">
        <v>453</v>
      </c>
      <c r="H25" s="7">
        <f t="shared" si="9"/>
      </c>
      <c r="I25" s="6">
        <f t="shared" si="10"/>
      </c>
      <c r="J25" s="8" t="str">
        <f t="shared" si="11"/>
        <v>ÍR</v>
      </c>
      <c r="L25" s="7" t="str">
        <f t="shared" si="12"/>
        <v>ÍA 2</v>
      </c>
      <c r="M25" s="6">
        <f t="shared" si="13"/>
      </c>
      <c r="N25" s="8">
        <f t="shared" si="14"/>
      </c>
      <c r="P25" s="7">
        <f t="shared" si="6"/>
      </c>
      <c r="Q25" s="6">
        <f t="shared" si="15"/>
      </c>
      <c r="R25" s="8">
        <f t="shared" si="8"/>
      </c>
    </row>
    <row r="26" spans="1:18" ht="12.75">
      <c r="A26" s="28">
        <v>12</v>
      </c>
      <c r="B26" s="18" t="s">
        <v>147</v>
      </c>
      <c r="C26" s="28" t="s">
        <v>5</v>
      </c>
      <c r="D26" s="18" t="s">
        <v>148</v>
      </c>
      <c r="E26" s="18">
        <v>340</v>
      </c>
      <c r="F26" s="28"/>
      <c r="G26" s="18">
        <v>447</v>
      </c>
      <c r="H26" s="7">
        <f t="shared" si="9"/>
      </c>
      <c r="I26" s="6">
        <f t="shared" si="10"/>
      </c>
      <c r="J26" s="8" t="str">
        <f t="shared" si="11"/>
        <v>KFR</v>
      </c>
      <c r="L26" s="7" t="str">
        <f t="shared" si="12"/>
        <v>ÍR</v>
      </c>
      <c r="M26" s="6">
        <f t="shared" si="13"/>
      </c>
      <c r="N26" s="8">
        <f t="shared" si="14"/>
      </c>
      <c r="P26" s="7">
        <f t="shared" si="6"/>
      </c>
      <c r="Q26" s="6">
        <f t="shared" si="15"/>
      </c>
      <c r="R26" s="8">
        <f t="shared" si="8"/>
      </c>
    </row>
    <row r="27" spans="1:18" ht="12.75">
      <c r="A27" s="28">
        <v>12</v>
      </c>
      <c r="B27" s="18" t="s">
        <v>104</v>
      </c>
      <c r="C27" s="28" t="s">
        <v>5</v>
      </c>
      <c r="D27" s="18" t="s">
        <v>103</v>
      </c>
      <c r="E27" s="18">
        <v>439</v>
      </c>
      <c r="F27" s="28"/>
      <c r="G27" s="18">
        <v>318</v>
      </c>
      <c r="H27" s="7" t="str">
        <f t="shared" si="9"/>
        <v>ÍA 1</v>
      </c>
      <c r="I27" s="6">
        <f t="shared" si="10"/>
      </c>
      <c r="J27" s="8">
        <f t="shared" si="11"/>
      </c>
      <c r="L27" s="7">
        <f t="shared" si="12"/>
      </c>
      <c r="M27" s="6">
        <f t="shared" si="13"/>
      </c>
      <c r="N27" s="8" t="str">
        <f t="shared" si="14"/>
        <v>ÍA 2</v>
      </c>
      <c r="P27" s="7">
        <f t="shared" si="6"/>
      </c>
      <c r="Q27" s="6">
        <f t="shared" si="15"/>
      </c>
      <c r="R27" s="8">
        <f t="shared" si="8"/>
      </c>
    </row>
    <row r="28" spans="1:18" ht="12.75">
      <c r="A28" s="28"/>
      <c r="B28" s="18"/>
      <c r="C28" s="28"/>
      <c r="D28" s="18"/>
      <c r="E28" s="18"/>
      <c r="F28" s="28"/>
      <c r="G28" s="18"/>
      <c r="H28" s="7">
        <f t="shared" si="0"/>
      </c>
      <c r="I28" s="6" t="str">
        <f t="shared" si="1"/>
        <v>JAFNT</v>
      </c>
      <c r="J28" s="8">
        <f t="shared" si="2"/>
      </c>
      <c r="L28" s="7">
        <f t="shared" si="3"/>
      </c>
      <c r="M28" s="6" t="str">
        <f t="shared" si="4"/>
        <v>JAFNT</v>
      </c>
      <c r="N28" s="8">
        <f t="shared" si="5"/>
      </c>
      <c r="P28" s="7">
        <f t="shared" si="6"/>
      </c>
      <c r="Q28" s="6" t="str">
        <f t="shared" si="7"/>
        <v>JAFNT</v>
      </c>
      <c r="R28" s="8">
        <f t="shared" si="8"/>
      </c>
    </row>
    <row r="29" spans="1:18" ht="12.75">
      <c r="A29" s="28"/>
      <c r="B29" s="18"/>
      <c r="C29" s="28"/>
      <c r="D29" s="18"/>
      <c r="E29" s="18"/>
      <c r="F29" s="28"/>
      <c r="G29" s="18"/>
      <c r="H29" s="7">
        <f t="shared" si="0"/>
      </c>
      <c r="I29" s="6" t="str">
        <f t="shared" si="1"/>
        <v>JAFNT</v>
      </c>
      <c r="J29" s="8">
        <f t="shared" si="2"/>
      </c>
      <c r="L29" s="7">
        <f t="shared" si="3"/>
      </c>
      <c r="M29" s="6" t="str">
        <f t="shared" si="4"/>
        <v>JAFNT</v>
      </c>
      <c r="N29" s="8">
        <f t="shared" si="5"/>
      </c>
      <c r="P29" s="7">
        <f t="shared" si="6"/>
      </c>
      <c r="Q29" s="6" t="str">
        <f t="shared" si="7"/>
        <v>JAFNT</v>
      </c>
      <c r="R29" s="8">
        <f t="shared" si="8"/>
      </c>
    </row>
    <row r="30" spans="1:18" ht="12.75">
      <c r="A30" s="28"/>
      <c r="B30" s="18"/>
      <c r="C30" s="28"/>
      <c r="D30" s="18"/>
      <c r="E30" s="18"/>
      <c r="F30" s="28"/>
      <c r="G30" s="18"/>
      <c r="H30" s="7">
        <f t="shared" si="0"/>
      </c>
      <c r="I30" s="6" t="str">
        <f t="shared" si="1"/>
        <v>JAFNT</v>
      </c>
      <c r="J30" s="8">
        <f t="shared" si="2"/>
      </c>
      <c r="L30" s="7">
        <f t="shared" si="3"/>
      </c>
      <c r="M30" s="6" t="str">
        <f t="shared" si="4"/>
        <v>JAFNT</v>
      </c>
      <c r="N30" s="8">
        <f t="shared" si="5"/>
      </c>
      <c r="P30" s="7">
        <f aca="true" t="shared" si="16" ref="P30:P65">IF(E30="","",IF($E30=$G30,$B30,""))</f>
      </c>
      <c r="Q30" s="6" t="str">
        <f t="shared" si="7"/>
        <v>JAFNT</v>
      </c>
      <c r="R30" s="8">
        <f aca="true" t="shared" si="17" ref="R30:R65">IF(G30="","",IF($E30=$G30,$D30,""))</f>
      </c>
    </row>
    <row r="31" spans="1:18" ht="12.75">
      <c r="A31" s="28"/>
      <c r="B31" s="18"/>
      <c r="C31" s="28"/>
      <c r="D31" s="46"/>
      <c r="E31" s="18"/>
      <c r="F31" s="28"/>
      <c r="G31" s="18"/>
      <c r="H31" s="7">
        <f t="shared" si="0"/>
      </c>
      <c r="I31" s="6" t="str">
        <f t="shared" si="1"/>
        <v>JAFNT</v>
      </c>
      <c r="J31" s="8">
        <f t="shared" si="2"/>
      </c>
      <c r="L31" s="7">
        <f t="shared" si="3"/>
      </c>
      <c r="M31" s="6" t="str">
        <f t="shared" si="4"/>
        <v>JAFNT</v>
      </c>
      <c r="N31" s="8">
        <f t="shared" si="5"/>
      </c>
      <c r="P31" s="7">
        <f t="shared" si="16"/>
      </c>
      <c r="Q31" s="6" t="str">
        <f t="shared" si="7"/>
        <v>JAFNT</v>
      </c>
      <c r="R31" s="8">
        <f t="shared" si="17"/>
      </c>
    </row>
    <row r="32" spans="1:18" ht="12.75">
      <c r="A32" s="28"/>
      <c r="B32" s="18"/>
      <c r="C32" s="28"/>
      <c r="D32" s="18"/>
      <c r="F32" s="28"/>
      <c r="H32" s="7">
        <f t="shared" si="0"/>
      </c>
      <c r="I32" s="6" t="str">
        <f t="shared" si="1"/>
        <v>JAFNT</v>
      </c>
      <c r="J32" s="8">
        <f t="shared" si="2"/>
      </c>
      <c r="L32" s="7">
        <f t="shared" si="3"/>
      </c>
      <c r="M32" s="6" t="str">
        <f t="shared" si="4"/>
        <v>JAFNT</v>
      </c>
      <c r="N32" s="8">
        <f t="shared" si="5"/>
      </c>
      <c r="P32" s="7">
        <f t="shared" si="16"/>
      </c>
      <c r="Q32" s="6" t="str">
        <f t="shared" si="7"/>
        <v>JAFNT</v>
      </c>
      <c r="R32" s="8">
        <f t="shared" si="17"/>
      </c>
    </row>
    <row r="33" spans="1:18" ht="12.75">
      <c r="A33" s="28"/>
      <c r="B33" s="18"/>
      <c r="C33" s="28"/>
      <c r="D33" s="18"/>
      <c r="F33" s="28"/>
      <c r="H33" s="7">
        <f t="shared" si="0"/>
      </c>
      <c r="I33" s="6" t="str">
        <f t="shared" si="1"/>
        <v>JAFNT</v>
      </c>
      <c r="J33" s="8">
        <f t="shared" si="2"/>
      </c>
      <c r="L33" s="7">
        <f t="shared" si="3"/>
      </c>
      <c r="M33" s="6" t="str">
        <f t="shared" si="4"/>
        <v>JAFNT</v>
      </c>
      <c r="N33" s="8">
        <f t="shared" si="5"/>
      </c>
      <c r="P33" s="7">
        <f t="shared" si="16"/>
      </c>
      <c r="Q33" s="6" t="str">
        <f t="shared" si="7"/>
        <v>JAFNT</v>
      </c>
      <c r="R33" s="8">
        <f t="shared" si="17"/>
      </c>
    </row>
    <row r="34" spans="1:18" ht="12.75">
      <c r="A34" s="28"/>
      <c r="B34" s="18"/>
      <c r="C34" s="28"/>
      <c r="D34" s="18"/>
      <c r="F34" s="28"/>
      <c r="H34" s="7">
        <f t="shared" si="0"/>
      </c>
      <c r="I34" s="6" t="str">
        <f t="shared" si="1"/>
        <v>JAFNT</v>
      </c>
      <c r="J34" s="8">
        <f t="shared" si="2"/>
      </c>
      <c r="L34" s="7">
        <f t="shared" si="3"/>
      </c>
      <c r="M34" s="6" t="str">
        <f t="shared" si="4"/>
        <v>JAFNT</v>
      </c>
      <c r="N34" s="8">
        <f t="shared" si="5"/>
      </c>
      <c r="P34" s="7">
        <f t="shared" si="16"/>
      </c>
      <c r="Q34" s="6" t="str">
        <f t="shared" si="7"/>
        <v>JAFNT</v>
      </c>
      <c r="R34" s="8">
        <f t="shared" si="17"/>
      </c>
    </row>
    <row r="35" spans="1:18" ht="12.75">
      <c r="A35" s="28"/>
      <c r="B35" s="18"/>
      <c r="C35" s="28"/>
      <c r="D35" s="18"/>
      <c r="F35" s="28"/>
      <c r="H35" s="7">
        <f t="shared" si="0"/>
      </c>
      <c r="I35" s="6" t="str">
        <f t="shared" si="1"/>
        <v>JAFNT</v>
      </c>
      <c r="J35" s="8">
        <f t="shared" si="2"/>
      </c>
      <c r="L35" s="7">
        <f t="shared" si="3"/>
      </c>
      <c r="M35" s="6" t="str">
        <f t="shared" si="4"/>
        <v>JAFNT</v>
      </c>
      <c r="N35" s="8">
        <f t="shared" si="5"/>
      </c>
      <c r="P35" s="7">
        <f t="shared" si="16"/>
      </c>
      <c r="Q35" s="6" t="str">
        <f t="shared" si="7"/>
        <v>JAFNT</v>
      </c>
      <c r="R35" s="8">
        <f t="shared" si="17"/>
      </c>
    </row>
    <row r="36" spans="1:18" ht="12.75">
      <c r="A36" s="28"/>
      <c r="B36" s="18"/>
      <c r="C36" s="28"/>
      <c r="D36" s="18"/>
      <c r="F36" s="28"/>
      <c r="H36" s="7">
        <f t="shared" si="0"/>
      </c>
      <c r="I36" s="6" t="str">
        <f t="shared" si="1"/>
        <v>JAFNT</v>
      </c>
      <c r="J36" s="8">
        <f t="shared" si="2"/>
      </c>
      <c r="L36" s="7">
        <f t="shared" si="3"/>
      </c>
      <c r="M36" s="6" t="str">
        <f t="shared" si="4"/>
        <v>JAFNT</v>
      </c>
      <c r="N36" s="8">
        <f t="shared" si="5"/>
      </c>
      <c r="P36" s="7">
        <f t="shared" si="16"/>
      </c>
      <c r="Q36" s="6" t="str">
        <f t="shared" si="7"/>
        <v>JAFNT</v>
      </c>
      <c r="R36" s="8">
        <f t="shared" si="17"/>
      </c>
    </row>
    <row r="37" spans="1:18" ht="12.75">
      <c r="A37" s="28"/>
      <c r="B37" s="18"/>
      <c r="C37" s="28"/>
      <c r="D37" s="18"/>
      <c r="F37" s="28"/>
      <c r="H37" s="7">
        <f t="shared" si="0"/>
      </c>
      <c r="I37" s="6" t="str">
        <f t="shared" si="1"/>
        <v>JAFNT</v>
      </c>
      <c r="J37" s="8">
        <f t="shared" si="2"/>
      </c>
      <c r="L37" s="7">
        <f t="shared" si="3"/>
      </c>
      <c r="M37" s="6" t="str">
        <f t="shared" si="4"/>
        <v>JAFNT</v>
      </c>
      <c r="N37" s="8">
        <f t="shared" si="5"/>
      </c>
      <c r="P37" s="7">
        <f t="shared" si="16"/>
      </c>
      <c r="Q37" s="6" t="str">
        <f t="shared" si="7"/>
        <v>JAFNT</v>
      </c>
      <c r="R37" s="8">
        <f t="shared" si="17"/>
      </c>
    </row>
    <row r="38" spans="1:18" ht="12.75">
      <c r="A38" s="28"/>
      <c r="B38" s="18"/>
      <c r="C38" s="28"/>
      <c r="D38" s="18"/>
      <c r="F38" s="28"/>
      <c r="H38" s="7">
        <f t="shared" si="0"/>
      </c>
      <c r="I38" s="6" t="str">
        <f t="shared" si="1"/>
        <v>JAFNT</v>
      </c>
      <c r="J38" s="8">
        <f t="shared" si="2"/>
      </c>
      <c r="L38" s="7">
        <f t="shared" si="3"/>
      </c>
      <c r="M38" s="6" t="str">
        <f t="shared" si="4"/>
        <v>JAFNT</v>
      </c>
      <c r="N38" s="8">
        <f t="shared" si="5"/>
      </c>
      <c r="P38" s="7">
        <f t="shared" si="16"/>
      </c>
      <c r="Q38" s="6" t="str">
        <f t="shared" si="7"/>
        <v>JAFNT</v>
      </c>
      <c r="R38" s="8">
        <f t="shared" si="17"/>
      </c>
    </row>
    <row r="39" spans="1:18" ht="12.75">
      <c r="A39" s="28"/>
      <c r="B39" s="18"/>
      <c r="C39" s="28"/>
      <c r="D39" s="46"/>
      <c r="F39" s="28"/>
      <c r="H39" s="7">
        <f t="shared" si="0"/>
      </c>
      <c r="I39" s="6" t="str">
        <f t="shared" si="1"/>
        <v>JAFNT</v>
      </c>
      <c r="J39" s="8">
        <f t="shared" si="2"/>
      </c>
      <c r="L39" s="7">
        <f t="shared" si="3"/>
      </c>
      <c r="M39" s="6" t="str">
        <f t="shared" si="4"/>
        <v>JAFNT</v>
      </c>
      <c r="N39" s="8">
        <f t="shared" si="5"/>
      </c>
      <c r="P39" s="7">
        <f t="shared" si="16"/>
      </c>
      <c r="Q39" s="6" t="str">
        <f t="shared" si="7"/>
        <v>JAFNT</v>
      </c>
      <c r="R39" s="8">
        <f t="shared" si="17"/>
      </c>
    </row>
    <row r="40" spans="1:18" ht="12.75">
      <c r="A40" s="28"/>
      <c r="B40" s="18"/>
      <c r="C40" s="28"/>
      <c r="D40" s="18"/>
      <c r="F40" s="28"/>
      <c r="H40" s="7">
        <f t="shared" si="0"/>
      </c>
      <c r="I40" s="6" t="str">
        <f t="shared" si="1"/>
        <v>JAFNT</v>
      </c>
      <c r="J40" s="8">
        <f t="shared" si="2"/>
      </c>
      <c r="L40" s="7">
        <f t="shared" si="3"/>
      </c>
      <c r="M40" s="6" t="str">
        <f t="shared" si="4"/>
        <v>JAFNT</v>
      </c>
      <c r="N40" s="8">
        <f t="shared" si="5"/>
      </c>
      <c r="P40" s="7">
        <f t="shared" si="16"/>
      </c>
      <c r="Q40" s="6" t="str">
        <f t="shared" si="7"/>
        <v>JAFNT</v>
      </c>
      <c r="R40" s="8">
        <f t="shared" si="17"/>
      </c>
    </row>
    <row r="41" spans="1:18" ht="12.75">
      <c r="A41" s="28"/>
      <c r="B41" s="18"/>
      <c r="C41" s="28"/>
      <c r="D41" s="18"/>
      <c r="F41" s="28"/>
      <c r="H41" s="7">
        <f t="shared" si="0"/>
      </c>
      <c r="I41" s="6" t="str">
        <f t="shared" si="1"/>
        <v>JAFNT</v>
      </c>
      <c r="J41" s="8">
        <f t="shared" si="2"/>
      </c>
      <c r="L41" s="7">
        <f t="shared" si="3"/>
      </c>
      <c r="M41" s="6" t="str">
        <f t="shared" si="4"/>
        <v>JAFNT</v>
      </c>
      <c r="N41" s="8">
        <f t="shared" si="5"/>
      </c>
      <c r="P41" s="7">
        <f t="shared" si="16"/>
      </c>
      <c r="Q41" s="6" t="str">
        <f t="shared" si="7"/>
        <v>JAFNT</v>
      </c>
      <c r="R41" s="8">
        <f t="shared" si="17"/>
      </c>
    </row>
    <row r="42" spans="1:18" ht="12.75">
      <c r="A42" s="28"/>
      <c r="B42" s="18"/>
      <c r="C42" s="28"/>
      <c r="D42" s="18"/>
      <c r="F42" s="28"/>
      <c r="H42" s="7">
        <f t="shared" si="0"/>
      </c>
      <c r="I42" s="6" t="str">
        <f t="shared" si="1"/>
        <v>JAFNT</v>
      </c>
      <c r="J42" s="8">
        <f t="shared" si="2"/>
      </c>
      <c r="L42" s="7">
        <f t="shared" si="3"/>
      </c>
      <c r="M42" s="6" t="str">
        <f t="shared" si="4"/>
        <v>JAFNT</v>
      </c>
      <c r="N42" s="8">
        <f t="shared" si="5"/>
      </c>
      <c r="P42" s="7">
        <f t="shared" si="16"/>
      </c>
      <c r="Q42" s="6" t="str">
        <f t="shared" si="7"/>
        <v>JAFNT</v>
      </c>
      <c r="R42" s="8">
        <f t="shared" si="17"/>
      </c>
    </row>
    <row r="43" spans="1:18" ht="12.75">
      <c r="A43" s="28"/>
      <c r="B43" s="18"/>
      <c r="C43" s="28"/>
      <c r="D43" s="18"/>
      <c r="F43" s="28"/>
      <c r="H43" s="7">
        <f t="shared" si="0"/>
      </c>
      <c r="I43" s="6" t="str">
        <f t="shared" si="1"/>
        <v>JAFNT</v>
      </c>
      <c r="J43" s="8">
        <f t="shared" si="2"/>
      </c>
      <c r="L43" s="7">
        <f t="shared" si="3"/>
      </c>
      <c r="M43" s="6" t="str">
        <f t="shared" si="4"/>
        <v>JAFNT</v>
      </c>
      <c r="N43" s="8">
        <f t="shared" si="5"/>
      </c>
      <c r="P43" s="7">
        <f t="shared" si="16"/>
      </c>
      <c r="Q43" s="6" t="str">
        <f t="shared" si="7"/>
        <v>JAFNT</v>
      </c>
      <c r="R43" s="8">
        <f t="shared" si="17"/>
      </c>
    </row>
    <row r="44" spans="1:18" ht="12.75">
      <c r="A44" s="28"/>
      <c r="B44" s="18"/>
      <c r="C44" s="28"/>
      <c r="D44" s="18"/>
      <c r="F44" s="28"/>
      <c r="H44" s="7">
        <f t="shared" si="0"/>
      </c>
      <c r="I44" s="6" t="str">
        <f t="shared" si="1"/>
        <v>JAFNT</v>
      </c>
      <c r="J44" s="8">
        <f t="shared" si="2"/>
      </c>
      <c r="L44" s="7">
        <f t="shared" si="3"/>
      </c>
      <c r="M44" s="6" t="str">
        <f t="shared" si="4"/>
        <v>JAFNT</v>
      </c>
      <c r="N44" s="8">
        <f t="shared" si="5"/>
      </c>
      <c r="P44" s="7">
        <f t="shared" si="16"/>
      </c>
      <c r="Q44" s="6" t="str">
        <f t="shared" si="7"/>
        <v>JAFNT</v>
      </c>
      <c r="R44" s="8">
        <f t="shared" si="17"/>
      </c>
    </row>
    <row r="45" spans="1:18" ht="12.75">
      <c r="A45" s="28"/>
      <c r="B45" s="18"/>
      <c r="C45" s="28"/>
      <c r="D45" s="18"/>
      <c r="F45" s="28"/>
      <c r="H45" s="7">
        <f t="shared" si="0"/>
      </c>
      <c r="I45" s="6" t="str">
        <f t="shared" si="1"/>
        <v>JAFNT</v>
      </c>
      <c r="J45" s="8">
        <f t="shared" si="2"/>
      </c>
      <c r="L45" s="7">
        <f t="shared" si="3"/>
      </c>
      <c r="M45" s="6" t="str">
        <f t="shared" si="4"/>
        <v>JAFNT</v>
      </c>
      <c r="N45" s="8">
        <f t="shared" si="5"/>
      </c>
      <c r="P45" s="7">
        <f t="shared" si="16"/>
      </c>
      <c r="Q45" s="6" t="str">
        <f t="shared" si="7"/>
        <v>JAFNT</v>
      </c>
      <c r="R45" s="8">
        <f t="shared" si="17"/>
      </c>
    </row>
    <row r="46" spans="1:18" ht="12.75">
      <c r="A46" s="28"/>
      <c r="B46" s="18"/>
      <c r="C46" s="28"/>
      <c r="D46" s="18"/>
      <c r="F46" s="28"/>
      <c r="H46" s="7">
        <f t="shared" si="0"/>
      </c>
      <c r="I46" s="6" t="str">
        <f t="shared" si="1"/>
        <v>JAFNT</v>
      </c>
      <c r="J46" s="8">
        <f t="shared" si="2"/>
      </c>
      <c r="L46" s="7">
        <f t="shared" si="3"/>
      </c>
      <c r="M46" s="6" t="str">
        <f t="shared" si="4"/>
        <v>JAFNT</v>
      </c>
      <c r="N46" s="8">
        <f t="shared" si="5"/>
      </c>
      <c r="P46" s="7">
        <f t="shared" si="16"/>
      </c>
      <c r="Q46" s="6" t="str">
        <f t="shared" si="7"/>
        <v>JAFNT</v>
      </c>
      <c r="R46" s="8">
        <f t="shared" si="17"/>
      </c>
    </row>
    <row r="47" spans="1:18" ht="12.75">
      <c r="A47" s="28"/>
      <c r="B47" s="18"/>
      <c r="C47" s="28"/>
      <c r="D47" s="46"/>
      <c r="F47" s="28"/>
      <c r="H47" s="7">
        <f t="shared" si="0"/>
      </c>
      <c r="I47" s="6" t="str">
        <f t="shared" si="1"/>
        <v>JAFNT</v>
      </c>
      <c r="J47" s="8">
        <f t="shared" si="2"/>
      </c>
      <c r="L47" s="7">
        <f t="shared" si="3"/>
      </c>
      <c r="M47" s="6" t="str">
        <f t="shared" si="4"/>
        <v>JAFNT</v>
      </c>
      <c r="N47" s="8">
        <f t="shared" si="5"/>
      </c>
      <c r="P47" s="7">
        <f t="shared" si="16"/>
      </c>
      <c r="Q47" s="6" t="str">
        <f t="shared" si="7"/>
        <v>JAFNT</v>
      </c>
      <c r="R47" s="8">
        <f t="shared" si="17"/>
      </c>
    </row>
    <row r="48" spans="1:18" ht="12.75">
      <c r="A48" s="28"/>
      <c r="B48" s="18"/>
      <c r="C48" s="28"/>
      <c r="D48" s="18"/>
      <c r="F48" s="28"/>
      <c r="H48" s="7">
        <f t="shared" si="0"/>
      </c>
      <c r="I48" s="6" t="str">
        <f t="shared" si="1"/>
        <v>JAFNT</v>
      </c>
      <c r="J48" s="8">
        <f t="shared" si="2"/>
      </c>
      <c r="L48" s="7">
        <f t="shared" si="3"/>
      </c>
      <c r="M48" s="6" t="str">
        <f t="shared" si="4"/>
        <v>JAFNT</v>
      </c>
      <c r="N48" s="8">
        <f t="shared" si="5"/>
      </c>
      <c r="P48" s="7">
        <f t="shared" si="16"/>
      </c>
      <c r="Q48" s="6" t="str">
        <f t="shared" si="7"/>
        <v>JAFNT</v>
      </c>
      <c r="R48" s="8">
        <f t="shared" si="17"/>
      </c>
    </row>
    <row r="49" spans="1:18" ht="12.75">
      <c r="A49" s="28"/>
      <c r="B49" s="18"/>
      <c r="C49" s="28"/>
      <c r="D49" s="18"/>
      <c r="F49" s="28"/>
      <c r="H49" s="7">
        <f t="shared" si="0"/>
      </c>
      <c r="I49" s="6" t="str">
        <f t="shared" si="1"/>
        <v>JAFNT</v>
      </c>
      <c r="J49" s="8">
        <f t="shared" si="2"/>
      </c>
      <c r="L49" s="7">
        <f t="shared" si="3"/>
      </c>
      <c r="M49" s="6" t="str">
        <f t="shared" si="4"/>
        <v>JAFNT</v>
      </c>
      <c r="N49" s="8">
        <f t="shared" si="5"/>
      </c>
      <c r="P49" s="7">
        <f t="shared" si="16"/>
      </c>
      <c r="Q49" s="6" t="str">
        <f t="shared" si="7"/>
        <v>JAFNT</v>
      </c>
      <c r="R49" s="8">
        <f t="shared" si="17"/>
      </c>
    </row>
    <row r="50" spans="1:18" ht="12.75">
      <c r="A50" s="28"/>
      <c r="B50" s="18"/>
      <c r="C50" s="28"/>
      <c r="D50" s="18"/>
      <c r="F50" s="28"/>
      <c r="H50" s="7">
        <f t="shared" si="0"/>
      </c>
      <c r="I50" s="6" t="str">
        <f t="shared" si="1"/>
        <v>JAFNT</v>
      </c>
      <c r="J50" s="8">
        <f t="shared" si="2"/>
      </c>
      <c r="L50" s="7">
        <f t="shared" si="3"/>
      </c>
      <c r="M50" s="6" t="str">
        <f t="shared" si="4"/>
        <v>JAFNT</v>
      </c>
      <c r="N50" s="8">
        <f t="shared" si="5"/>
      </c>
      <c r="P50" s="7">
        <f t="shared" si="16"/>
      </c>
      <c r="Q50" s="6" t="str">
        <f t="shared" si="7"/>
        <v>JAFNT</v>
      </c>
      <c r="R50" s="8">
        <f t="shared" si="17"/>
      </c>
    </row>
    <row r="51" spans="1:18" ht="12.75">
      <c r="A51" s="28"/>
      <c r="B51" s="18"/>
      <c r="C51" s="28"/>
      <c r="D51" s="18"/>
      <c r="F51" s="28"/>
      <c r="H51" s="7">
        <f t="shared" si="0"/>
      </c>
      <c r="I51" s="6" t="str">
        <f t="shared" si="1"/>
        <v>JAFNT</v>
      </c>
      <c r="J51" s="8">
        <f t="shared" si="2"/>
      </c>
      <c r="L51" s="7">
        <f t="shared" si="3"/>
      </c>
      <c r="M51" s="6" t="str">
        <f t="shared" si="4"/>
        <v>JAFNT</v>
      </c>
      <c r="N51" s="8">
        <f t="shared" si="5"/>
      </c>
      <c r="P51" s="7">
        <f t="shared" si="16"/>
      </c>
      <c r="Q51" s="6" t="str">
        <f t="shared" si="7"/>
        <v>JAFNT</v>
      </c>
      <c r="R51" s="8">
        <f t="shared" si="17"/>
      </c>
    </row>
    <row r="52" spans="1:18" ht="12.75">
      <c r="A52" s="28"/>
      <c r="B52" s="18"/>
      <c r="C52" s="28"/>
      <c r="D52" s="18"/>
      <c r="F52" s="28"/>
      <c r="H52" s="7">
        <f t="shared" si="0"/>
      </c>
      <c r="I52" s="6" t="str">
        <f t="shared" si="1"/>
        <v>JAFNT</v>
      </c>
      <c r="J52" s="8">
        <f t="shared" si="2"/>
      </c>
      <c r="L52" s="7">
        <f t="shared" si="3"/>
      </c>
      <c r="M52" s="6" t="str">
        <f t="shared" si="4"/>
        <v>JAFNT</v>
      </c>
      <c r="N52" s="8">
        <f t="shared" si="5"/>
      </c>
      <c r="P52" s="7">
        <f t="shared" si="16"/>
      </c>
      <c r="Q52" s="6" t="str">
        <f t="shared" si="7"/>
        <v>JAFNT</v>
      </c>
      <c r="R52" s="8">
        <f t="shared" si="17"/>
      </c>
    </row>
    <row r="53" spans="1:18" ht="12.75">
      <c r="A53" s="28"/>
      <c r="B53" s="18"/>
      <c r="C53" s="28"/>
      <c r="D53" s="18"/>
      <c r="F53" s="28"/>
      <c r="H53" s="7">
        <f t="shared" si="0"/>
      </c>
      <c r="I53" s="6" t="str">
        <f t="shared" si="1"/>
        <v>JAFNT</v>
      </c>
      <c r="J53" s="8">
        <f t="shared" si="2"/>
      </c>
      <c r="L53" s="7">
        <f t="shared" si="3"/>
      </c>
      <c r="M53" s="6" t="str">
        <f t="shared" si="4"/>
        <v>JAFNT</v>
      </c>
      <c r="N53" s="8">
        <f t="shared" si="5"/>
      </c>
      <c r="P53" s="7">
        <f t="shared" si="16"/>
      </c>
      <c r="Q53" s="6" t="str">
        <f t="shared" si="7"/>
        <v>JAFNT</v>
      </c>
      <c r="R53" s="8">
        <f t="shared" si="17"/>
      </c>
    </row>
    <row r="54" spans="1:18" ht="12.75">
      <c r="A54" s="28"/>
      <c r="B54" s="18"/>
      <c r="C54" s="28"/>
      <c r="D54" s="18"/>
      <c r="F54" s="28"/>
      <c r="H54" s="7">
        <f t="shared" si="0"/>
      </c>
      <c r="I54" s="6" t="str">
        <f t="shared" si="1"/>
        <v>JAFNT</v>
      </c>
      <c r="J54" s="8">
        <f t="shared" si="2"/>
      </c>
      <c r="L54" s="7">
        <f t="shared" si="3"/>
      </c>
      <c r="M54" s="6" t="str">
        <f t="shared" si="4"/>
        <v>JAFNT</v>
      </c>
      <c r="N54" s="8">
        <f t="shared" si="5"/>
      </c>
      <c r="P54" s="7">
        <f t="shared" si="16"/>
      </c>
      <c r="Q54" s="6" t="str">
        <f t="shared" si="7"/>
        <v>JAFNT</v>
      </c>
      <c r="R54" s="8">
        <f t="shared" si="17"/>
      </c>
    </row>
    <row r="55" spans="1:18" ht="12.75">
      <c r="A55" s="28"/>
      <c r="B55" s="18"/>
      <c r="C55" s="28"/>
      <c r="D55" s="46"/>
      <c r="F55" s="28"/>
      <c r="H55" s="7">
        <f t="shared" si="0"/>
      </c>
      <c r="I55" s="6" t="str">
        <f t="shared" si="1"/>
        <v>JAFNT</v>
      </c>
      <c r="J55" s="8">
        <f t="shared" si="2"/>
      </c>
      <c r="L55" s="7">
        <f t="shared" si="3"/>
      </c>
      <c r="M55" s="6" t="str">
        <f t="shared" si="4"/>
        <v>JAFNT</v>
      </c>
      <c r="N55" s="8">
        <f t="shared" si="5"/>
      </c>
      <c r="P55" s="7">
        <f t="shared" si="16"/>
      </c>
      <c r="Q55" s="6" t="str">
        <f t="shared" si="7"/>
        <v>JAFNT</v>
      </c>
      <c r="R55" s="8">
        <f t="shared" si="17"/>
      </c>
    </row>
    <row r="56" spans="1:18" ht="12.75">
      <c r="A56" s="28"/>
      <c r="B56" s="18"/>
      <c r="C56" s="28"/>
      <c r="D56" s="18"/>
      <c r="F56" s="28"/>
      <c r="H56" s="7">
        <f t="shared" si="0"/>
      </c>
      <c r="I56" s="6" t="str">
        <f t="shared" si="1"/>
        <v>JAFNT</v>
      </c>
      <c r="J56" s="8">
        <f t="shared" si="2"/>
      </c>
      <c r="L56" s="7">
        <f t="shared" si="3"/>
      </c>
      <c r="M56" s="6" t="str">
        <f t="shared" si="4"/>
        <v>JAFNT</v>
      </c>
      <c r="N56" s="8">
        <f t="shared" si="5"/>
      </c>
      <c r="P56" s="7">
        <f t="shared" si="16"/>
      </c>
      <c r="Q56" s="6" t="str">
        <f t="shared" si="7"/>
        <v>JAFNT</v>
      </c>
      <c r="R56" s="8">
        <f t="shared" si="17"/>
      </c>
    </row>
    <row r="57" spans="1:18" ht="12.75">
      <c r="A57" s="28"/>
      <c r="B57" s="18"/>
      <c r="C57" s="28"/>
      <c r="D57" s="18"/>
      <c r="F57" s="28"/>
      <c r="H57" s="7">
        <f t="shared" si="0"/>
      </c>
      <c r="I57" s="6" t="str">
        <f t="shared" si="1"/>
        <v>JAFNT</v>
      </c>
      <c r="J57" s="8">
        <f t="shared" si="2"/>
      </c>
      <c r="L57" s="7">
        <f t="shared" si="3"/>
      </c>
      <c r="M57" s="6" t="str">
        <f t="shared" si="4"/>
        <v>JAFNT</v>
      </c>
      <c r="N57" s="8">
        <f t="shared" si="5"/>
      </c>
      <c r="P57" s="7">
        <f t="shared" si="16"/>
      </c>
      <c r="Q57" s="6" t="str">
        <f t="shared" si="7"/>
        <v>JAFNT</v>
      </c>
      <c r="R57" s="8">
        <f t="shared" si="17"/>
      </c>
    </row>
    <row r="58" spans="1:18" ht="12.75">
      <c r="A58" s="28"/>
      <c r="B58" s="18"/>
      <c r="C58" s="28"/>
      <c r="D58" s="18"/>
      <c r="F58" s="28"/>
      <c r="H58" s="7">
        <f t="shared" si="0"/>
      </c>
      <c r="I58" s="6" t="str">
        <f t="shared" si="1"/>
        <v>JAFNT</v>
      </c>
      <c r="J58" s="8">
        <f t="shared" si="2"/>
      </c>
      <c r="L58" s="7">
        <f t="shared" si="3"/>
      </c>
      <c r="M58" s="6" t="str">
        <f t="shared" si="4"/>
        <v>JAFNT</v>
      </c>
      <c r="N58" s="8">
        <f t="shared" si="5"/>
      </c>
      <c r="P58" s="7">
        <f t="shared" si="16"/>
      </c>
      <c r="Q58" s="6" t="str">
        <f t="shared" si="7"/>
        <v>JAFNT</v>
      </c>
      <c r="R58" s="8">
        <f t="shared" si="17"/>
      </c>
    </row>
    <row r="59" spans="1:18" ht="12.75">
      <c r="A59" s="28"/>
      <c r="B59" s="18"/>
      <c r="C59" s="28"/>
      <c r="D59" s="18"/>
      <c r="F59" s="28"/>
      <c r="H59" s="7">
        <f t="shared" si="0"/>
      </c>
      <c r="I59" s="6" t="str">
        <f t="shared" si="1"/>
        <v>JAFNT</v>
      </c>
      <c r="J59" s="8">
        <f t="shared" si="2"/>
      </c>
      <c r="L59" s="7">
        <f t="shared" si="3"/>
      </c>
      <c r="M59" s="6" t="str">
        <f t="shared" si="4"/>
        <v>JAFNT</v>
      </c>
      <c r="N59" s="8">
        <f t="shared" si="5"/>
      </c>
      <c r="P59" s="7">
        <f t="shared" si="16"/>
      </c>
      <c r="Q59" s="6" t="str">
        <f t="shared" si="7"/>
        <v>JAFNT</v>
      </c>
      <c r="R59" s="8">
        <f t="shared" si="17"/>
      </c>
    </row>
    <row r="60" spans="1:18" ht="12.75">
      <c r="A60" s="28"/>
      <c r="B60" s="18"/>
      <c r="C60" s="28"/>
      <c r="D60" s="18"/>
      <c r="F60" s="28"/>
      <c r="H60" s="7">
        <f t="shared" si="0"/>
      </c>
      <c r="I60" s="6" t="str">
        <f t="shared" si="1"/>
        <v>JAFNT</v>
      </c>
      <c r="J60" s="8">
        <f t="shared" si="2"/>
      </c>
      <c r="L60" s="7">
        <f t="shared" si="3"/>
      </c>
      <c r="M60" s="6" t="str">
        <f t="shared" si="4"/>
        <v>JAFNT</v>
      </c>
      <c r="N60" s="8">
        <f t="shared" si="5"/>
      </c>
      <c r="P60" s="7">
        <f t="shared" si="16"/>
      </c>
      <c r="Q60" s="6" t="str">
        <f t="shared" si="7"/>
        <v>JAFNT</v>
      </c>
      <c r="R60" s="8">
        <f t="shared" si="17"/>
      </c>
    </row>
    <row r="61" spans="1:18" ht="12.75">
      <c r="A61" s="28"/>
      <c r="B61" s="18"/>
      <c r="C61" s="28"/>
      <c r="D61" s="18"/>
      <c r="F61" s="28"/>
      <c r="H61" s="7">
        <f t="shared" si="0"/>
      </c>
      <c r="I61" s="6" t="str">
        <f t="shared" si="1"/>
        <v>JAFNT</v>
      </c>
      <c r="J61" s="8">
        <f t="shared" si="2"/>
      </c>
      <c r="L61" s="7">
        <f t="shared" si="3"/>
      </c>
      <c r="M61" s="6" t="str">
        <f t="shared" si="4"/>
        <v>JAFNT</v>
      </c>
      <c r="N61" s="8">
        <f t="shared" si="5"/>
      </c>
      <c r="P61" s="7">
        <f t="shared" si="16"/>
      </c>
      <c r="Q61" s="6" t="str">
        <f t="shared" si="7"/>
        <v>JAFNT</v>
      </c>
      <c r="R61" s="8">
        <f t="shared" si="17"/>
      </c>
    </row>
    <row r="62" spans="1:18" ht="12.75">
      <c r="A62" s="28"/>
      <c r="B62" s="18"/>
      <c r="C62" s="28"/>
      <c r="D62" s="18"/>
      <c r="F62" s="28"/>
      <c r="H62" s="7">
        <f t="shared" si="0"/>
      </c>
      <c r="I62" s="6" t="str">
        <f t="shared" si="1"/>
        <v>JAFNT</v>
      </c>
      <c r="J62" s="8">
        <f t="shared" si="2"/>
      </c>
      <c r="L62" s="7">
        <f t="shared" si="3"/>
      </c>
      <c r="M62" s="6" t="str">
        <f t="shared" si="4"/>
        <v>JAFNT</v>
      </c>
      <c r="N62" s="8">
        <f t="shared" si="5"/>
      </c>
      <c r="P62" s="7">
        <f t="shared" si="16"/>
      </c>
      <c r="Q62" s="6" t="str">
        <f t="shared" si="7"/>
        <v>JAFNT</v>
      </c>
      <c r="R62" s="8">
        <f t="shared" si="17"/>
      </c>
    </row>
    <row r="63" spans="1:18" ht="12.75">
      <c r="A63" s="28"/>
      <c r="B63" s="18"/>
      <c r="C63" s="28"/>
      <c r="D63" s="18"/>
      <c r="F63" s="28"/>
      <c r="H63" s="7">
        <f t="shared" si="0"/>
      </c>
      <c r="I63" s="6" t="str">
        <f t="shared" si="1"/>
        <v>JAFNT</v>
      </c>
      <c r="J63" s="8">
        <f t="shared" si="2"/>
      </c>
      <c r="L63" s="7">
        <f t="shared" si="3"/>
      </c>
      <c r="M63" s="6" t="str">
        <f t="shared" si="4"/>
        <v>JAFNT</v>
      </c>
      <c r="N63" s="8">
        <f t="shared" si="5"/>
      </c>
      <c r="P63" s="7">
        <f t="shared" si="16"/>
      </c>
      <c r="Q63" s="6" t="str">
        <f t="shared" si="7"/>
        <v>JAFNT</v>
      </c>
      <c r="R63" s="8">
        <f t="shared" si="17"/>
      </c>
    </row>
    <row r="64" spans="1:18" ht="12.75">
      <c r="A64" s="1"/>
      <c r="F64" s="28"/>
      <c r="H64" s="7">
        <f t="shared" si="0"/>
      </c>
      <c r="I64" s="6" t="str">
        <f t="shared" si="1"/>
        <v>JAFNT</v>
      </c>
      <c r="J64" s="8">
        <f t="shared" si="2"/>
      </c>
      <c r="L64" s="7">
        <f t="shared" si="3"/>
      </c>
      <c r="M64" s="6" t="str">
        <f t="shared" si="4"/>
        <v>JAFNT</v>
      </c>
      <c r="N64" s="8">
        <f t="shared" si="5"/>
      </c>
      <c r="P64" s="7">
        <f t="shared" si="16"/>
      </c>
      <c r="Q64" s="6" t="str">
        <f t="shared" si="7"/>
        <v>JAFNT</v>
      </c>
      <c r="R64" s="8">
        <f t="shared" si="17"/>
      </c>
    </row>
    <row r="65" spans="1:18" ht="12.75">
      <c r="A65" s="1"/>
      <c r="B65" s="23"/>
      <c r="F65" s="28"/>
      <c r="H65" s="7">
        <f t="shared" si="0"/>
      </c>
      <c r="I65" s="6" t="str">
        <f t="shared" si="1"/>
        <v>JAFNT</v>
      </c>
      <c r="J65" s="8">
        <f t="shared" si="2"/>
      </c>
      <c r="L65" s="7">
        <f t="shared" si="3"/>
      </c>
      <c r="M65" s="6" t="str">
        <f t="shared" si="4"/>
        <v>JAFNT</v>
      </c>
      <c r="N65" s="8">
        <f t="shared" si="5"/>
      </c>
      <c r="P65" s="7">
        <f t="shared" si="16"/>
      </c>
      <c r="Q65" s="6" t="str">
        <f t="shared" si="7"/>
        <v>JAFNT</v>
      </c>
      <c r="R65" s="8">
        <f t="shared" si="17"/>
      </c>
    </row>
    <row r="66" spans="1:18" ht="12.75">
      <c r="A66" s="1"/>
      <c r="D66" s="23"/>
      <c r="F66" s="28"/>
      <c r="H66" s="7">
        <f t="shared" si="0"/>
      </c>
      <c r="I66" s="6" t="str">
        <f t="shared" si="1"/>
        <v>JAFNT</v>
      </c>
      <c r="J66" s="8">
        <f t="shared" si="2"/>
      </c>
      <c r="L66" s="7">
        <f t="shared" si="3"/>
      </c>
      <c r="M66" s="6" t="str">
        <f t="shared" si="4"/>
        <v>JAFNT</v>
      </c>
      <c r="N66" s="8">
        <f t="shared" si="5"/>
      </c>
      <c r="P66" s="7">
        <f aca="true" t="shared" si="18" ref="P66:P75">IF(E66="","",IF($E66=$G66,$B66,""))</f>
      </c>
      <c r="Q66" s="6" t="str">
        <f t="shared" si="7"/>
        <v>JAFNT</v>
      </c>
      <c r="R66" s="8">
        <f aca="true" t="shared" si="19" ref="R66:R75">IF(G66="","",IF($E66=$G66,$D66,""))</f>
      </c>
    </row>
    <row r="67" spans="1:18" ht="12.75">
      <c r="A67" s="28"/>
      <c r="B67" s="18"/>
      <c r="C67" s="28"/>
      <c r="D67" s="46"/>
      <c r="F67" s="28"/>
      <c r="H67" s="7">
        <f t="shared" si="0"/>
      </c>
      <c r="I67" s="6" t="str">
        <f t="shared" si="1"/>
        <v>JAFNT</v>
      </c>
      <c r="J67" s="8">
        <f t="shared" si="2"/>
      </c>
      <c r="L67" s="7">
        <f t="shared" si="3"/>
      </c>
      <c r="M67" s="6" t="str">
        <f t="shared" si="4"/>
        <v>JAFNT</v>
      </c>
      <c r="N67" s="8">
        <f t="shared" si="5"/>
      </c>
      <c r="P67" s="7">
        <f t="shared" si="18"/>
      </c>
      <c r="Q67" s="6" t="str">
        <f t="shared" si="7"/>
        <v>JAFNT</v>
      </c>
      <c r="R67" s="8">
        <f t="shared" si="19"/>
      </c>
    </row>
    <row r="68" spans="1:18" ht="12.75">
      <c r="A68" s="28"/>
      <c r="B68" s="18"/>
      <c r="C68" s="28"/>
      <c r="F68" s="28"/>
      <c r="H68" s="7">
        <f aca="true" t="shared" si="20" ref="H68:H100">IF($E68&gt;$G68,$B68,"")</f>
      </c>
      <c r="I68" s="6" t="str">
        <f aca="true" t="shared" si="21" ref="I68:I100">IF($E68=$G68,"JAFNT","")</f>
        <v>JAFNT</v>
      </c>
      <c r="J68" s="8">
        <f aca="true" t="shared" si="22" ref="J68:J100">IF($E68&lt;$G68,$D68,"")</f>
      </c>
      <c r="L68" s="7">
        <f aca="true" t="shared" si="23" ref="L68:L100">IF($E68&lt;$G68,$B68,"")</f>
      </c>
      <c r="M68" s="6" t="str">
        <f aca="true" t="shared" si="24" ref="M68:M100">IF($E68=$G68,"JAFNT","")</f>
        <v>JAFNT</v>
      </c>
      <c r="N68" s="8">
        <f aca="true" t="shared" si="25" ref="N68:N100">IF($E68&gt;$G68,$D68,"")</f>
      </c>
      <c r="P68" s="7">
        <f t="shared" si="18"/>
      </c>
      <c r="Q68" s="6" t="str">
        <f aca="true" t="shared" si="26" ref="Q68:Q100">IF($E68=$G68,"JAFNT","")</f>
        <v>JAFNT</v>
      </c>
      <c r="R68" s="8">
        <f t="shared" si="19"/>
      </c>
    </row>
    <row r="69" spans="1:18" ht="12.75">
      <c r="A69" s="28"/>
      <c r="C69" s="28"/>
      <c r="F69" s="28"/>
      <c r="H69" s="7">
        <f t="shared" si="20"/>
      </c>
      <c r="I69" s="6" t="str">
        <f t="shared" si="21"/>
        <v>JAFNT</v>
      </c>
      <c r="J69" s="8">
        <f t="shared" si="22"/>
      </c>
      <c r="L69" s="7">
        <f t="shared" si="23"/>
      </c>
      <c r="M69" s="6" t="str">
        <f t="shared" si="24"/>
        <v>JAFNT</v>
      </c>
      <c r="N69" s="8">
        <f t="shared" si="25"/>
      </c>
      <c r="P69" s="7">
        <f t="shared" si="18"/>
      </c>
      <c r="Q69" s="6" t="str">
        <f t="shared" si="26"/>
        <v>JAFNT</v>
      </c>
      <c r="R69" s="8">
        <f t="shared" si="19"/>
      </c>
    </row>
    <row r="70" spans="1:18" ht="12.75">
      <c r="A70" s="28"/>
      <c r="B70" s="18"/>
      <c r="C70" s="28"/>
      <c r="D70" s="18"/>
      <c r="F70" s="28"/>
      <c r="H70" s="7">
        <f t="shared" si="20"/>
      </c>
      <c r="I70" s="6" t="str">
        <f t="shared" si="21"/>
        <v>JAFNT</v>
      </c>
      <c r="J70" s="8">
        <f t="shared" si="22"/>
      </c>
      <c r="L70" s="7">
        <f t="shared" si="23"/>
      </c>
      <c r="M70" s="6" t="str">
        <f t="shared" si="24"/>
        <v>JAFNT</v>
      </c>
      <c r="N70" s="8">
        <f t="shared" si="25"/>
      </c>
      <c r="P70" s="7">
        <f t="shared" si="18"/>
      </c>
      <c r="Q70" s="6" t="str">
        <f t="shared" si="26"/>
        <v>JAFNT</v>
      </c>
      <c r="R70" s="8">
        <f t="shared" si="19"/>
      </c>
    </row>
    <row r="71" spans="1:18" ht="12.75">
      <c r="A71" s="28"/>
      <c r="B71" s="18"/>
      <c r="C71" s="28"/>
      <c r="F71" s="28"/>
      <c r="H71" s="7">
        <f t="shared" si="20"/>
      </c>
      <c r="I71" s="6" t="str">
        <f t="shared" si="21"/>
        <v>JAFNT</v>
      </c>
      <c r="J71" s="8">
        <f t="shared" si="22"/>
      </c>
      <c r="L71" s="7">
        <f t="shared" si="23"/>
      </c>
      <c r="M71" s="6" t="str">
        <f t="shared" si="24"/>
        <v>JAFNT</v>
      </c>
      <c r="N71" s="8">
        <f t="shared" si="25"/>
      </c>
      <c r="P71" s="7">
        <f t="shared" si="18"/>
      </c>
      <c r="Q71" s="6" t="str">
        <f t="shared" si="26"/>
        <v>JAFNT</v>
      </c>
      <c r="R71" s="8">
        <f t="shared" si="19"/>
      </c>
    </row>
    <row r="72" spans="1:18" ht="12.75">
      <c r="A72" s="28"/>
      <c r="C72" s="28"/>
      <c r="D72" s="18"/>
      <c r="F72" s="28"/>
      <c r="H72" s="7">
        <f t="shared" si="20"/>
      </c>
      <c r="I72" s="6" t="str">
        <f t="shared" si="21"/>
        <v>JAFNT</v>
      </c>
      <c r="J72" s="8">
        <f t="shared" si="22"/>
      </c>
      <c r="L72" s="7">
        <f t="shared" si="23"/>
      </c>
      <c r="M72" s="6" t="str">
        <f t="shared" si="24"/>
        <v>JAFNT</v>
      </c>
      <c r="N72" s="8">
        <f t="shared" si="25"/>
      </c>
      <c r="P72" s="7">
        <f t="shared" si="18"/>
      </c>
      <c r="Q72" s="6" t="str">
        <f t="shared" si="26"/>
        <v>JAFNT</v>
      </c>
      <c r="R72" s="8">
        <f t="shared" si="19"/>
      </c>
    </row>
    <row r="73" spans="1:18" ht="12.75">
      <c r="A73" s="28"/>
      <c r="C73" s="28"/>
      <c r="F73" s="28"/>
      <c r="H73" s="7">
        <f t="shared" si="20"/>
      </c>
      <c r="I73" s="6" t="str">
        <f t="shared" si="21"/>
        <v>JAFNT</v>
      </c>
      <c r="J73" s="8">
        <f t="shared" si="22"/>
      </c>
      <c r="L73" s="7">
        <f t="shared" si="23"/>
      </c>
      <c r="M73" s="6" t="str">
        <f t="shared" si="24"/>
        <v>JAFNT</v>
      </c>
      <c r="N73" s="8">
        <f t="shared" si="25"/>
      </c>
      <c r="P73" s="7">
        <f t="shared" si="18"/>
      </c>
      <c r="Q73" s="6" t="str">
        <f t="shared" si="26"/>
        <v>JAFNT</v>
      </c>
      <c r="R73" s="8">
        <f t="shared" si="19"/>
      </c>
    </row>
    <row r="74" spans="1:18" ht="12.75">
      <c r="A74" s="28"/>
      <c r="C74" s="28"/>
      <c r="D74" s="18"/>
      <c r="F74" s="28"/>
      <c r="H74" s="7">
        <f t="shared" si="20"/>
      </c>
      <c r="I74" s="6" t="str">
        <f t="shared" si="21"/>
        <v>JAFNT</v>
      </c>
      <c r="J74" s="8">
        <f t="shared" si="22"/>
      </c>
      <c r="L74" s="7">
        <f t="shared" si="23"/>
      </c>
      <c r="M74" s="6" t="str">
        <f t="shared" si="24"/>
        <v>JAFNT</v>
      </c>
      <c r="N74" s="8">
        <f t="shared" si="25"/>
      </c>
      <c r="P74" s="7">
        <f t="shared" si="18"/>
      </c>
      <c r="Q74" s="6" t="str">
        <f t="shared" si="26"/>
        <v>JAFNT</v>
      </c>
      <c r="R74" s="8">
        <f t="shared" si="19"/>
      </c>
    </row>
    <row r="75" spans="1:18" ht="12.75">
      <c r="A75" s="28"/>
      <c r="C75" s="28"/>
      <c r="F75" s="28"/>
      <c r="H75" s="7">
        <f t="shared" si="20"/>
      </c>
      <c r="I75" s="6" t="str">
        <f t="shared" si="21"/>
        <v>JAFNT</v>
      </c>
      <c r="J75" s="8">
        <f t="shared" si="22"/>
      </c>
      <c r="L75" s="7">
        <f t="shared" si="23"/>
      </c>
      <c r="M75" s="6" t="str">
        <f t="shared" si="24"/>
        <v>JAFNT</v>
      </c>
      <c r="N75" s="8">
        <f t="shared" si="25"/>
      </c>
      <c r="P75" s="7">
        <f t="shared" si="18"/>
      </c>
      <c r="Q75" s="6" t="str">
        <f t="shared" si="26"/>
        <v>JAFNT</v>
      </c>
      <c r="R75" s="8">
        <f t="shared" si="19"/>
      </c>
    </row>
    <row r="76" spans="1:18" ht="12.75">
      <c r="A76" s="28"/>
      <c r="B76" s="18"/>
      <c r="C76" s="28"/>
      <c r="D76" s="18"/>
      <c r="F76" s="28"/>
      <c r="H76" s="7">
        <f t="shared" si="20"/>
      </c>
      <c r="I76" s="6" t="str">
        <f t="shared" si="21"/>
        <v>JAFNT</v>
      </c>
      <c r="J76" s="8">
        <f t="shared" si="22"/>
      </c>
      <c r="L76" s="7">
        <f t="shared" si="23"/>
      </c>
      <c r="M76" s="6" t="str">
        <f t="shared" si="24"/>
        <v>JAFNT</v>
      </c>
      <c r="N76" s="8">
        <f t="shared" si="25"/>
      </c>
      <c r="P76" s="7">
        <f>IF(E76="","",IF($E76=$G76,$B76,""))</f>
      </c>
      <c r="Q76" s="6" t="str">
        <f t="shared" si="26"/>
        <v>JAFNT</v>
      </c>
      <c r="R76" s="8">
        <f>IF(G76="","",IF($E76=$G76,$D76,""))</f>
      </c>
    </row>
    <row r="77" spans="1:18" ht="12.75">
      <c r="A77" s="28"/>
      <c r="C77" s="28"/>
      <c r="D77" s="18"/>
      <c r="F77" s="28"/>
      <c r="H77" s="7">
        <f t="shared" si="20"/>
      </c>
      <c r="I77" s="6" t="str">
        <f t="shared" si="21"/>
        <v>JAFNT</v>
      </c>
      <c r="J77" s="8">
        <f t="shared" si="22"/>
      </c>
      <c r="L77" s="7">
        <f t="shared" si="23"/>
      </c>
      <c r="M77" s="6" t="str">
        <f t="shared" si="24"/>
        <v>JAFNT</v>
      </c>
      <c r="N77" s="8">
        <f t="shared" si="25"/>
      </c>
      <c r="P77" s="7">
        <f>IF(E77="","",IF($E77=$G77,$B77,""))</f>
      </c>
      <c r="Q77" s="6" t="str">
        <f t="shared" si="26"/>
        <v>JAFNT</v>
      </c>
      <c r="R77" s="8">
        <f>IF(G77="","",IF($E77=$G77,$D77,""))</f>
      </c>
    </row>
    <row r="78" spans="1:18" ht="12.75">
      <c r="A78" s="28"/>
      <c r="C78" s="28"/>
      <c r="F78" s="28"/>
      <c r="H78" s="7">
        <f t="shared" si="20"/>
      </c>
      <c r="I78" s="6" t="str">
        <f t="shared" si="21"/>
        <v>JAFNT</v>
      </c>
      <c r="J78" s="8">
        <f t="shared" si="22"/>
      </c>
      <c r="L78" s="7">
        <f t="shared" si="23"/>
      </c>
      <c r="M78" s="6" t="str">
        <f t="shared" si="24"/>
        <v>JAFNT</v>
      </c>
      <c r="N78" s="8">
        <f t="shared" si="25"/>
      </c>
      <c r="P78" s="7">
        <f>IF(E78="","",IF($E78=$G78,$B78,""))</f>
      </c>
      <c r="Q78" s="6" t="str">
        <f t="shared" si="26"/>
        <v>JAFNT</v>
      </c>
      <c r="R78" s="8">
        <f>IF(G78="","",IF($E78=$G78,$D78,""))</f>
      </c>
    </row>
    <row r="79" spans="1:19" ht="12.75">
      <c r="A79" s="1"/>
      <c r="D79" s="23"/>
      <c r="H79" s="7">
        <f t="shared" si="20"/>
      </c>
      <c r="I79" s="6" t="str">
        <f t="shared" si="21"/>
        <v>JAFNT</v>
      </c>
      <c r="J79" s="8">
        <f t="shared" si="22"/>
      </c>
      <c r="L79" s="7">
        <f t="shared" si="23"/>
      </c>
      <c r="M79" s="6" t="str">
        <f t="shared" si="24"/>
        <v>JAFNT</v>
      </c>
      <c r="N79" s="8">
        <f t="shared" si="25"/>
      </c>
      <c r="P79" s="7">
        <f aca="true" t="shared" si="27" ref="P79:P100">IF(E79="","",IF($E79=$G79,$B79,""))</f>
      </c>
      <c r="Q79" s="6" t="str">
        <f t="shared" si="26"/>
        <v>JAFNT</v>
      </c>
      <c r="R79" s="8">
        <f aca="true" t="shared" si="28" ref="R79:R100">IF(G79="","",IF($E79=$G79,$D79,""))</f>
      </c>
      <c r="S79" s="23"/>
    </row>
    <row r="80" spans="1:18" ht="12.75">
      <c r="A80" s="1"/>
      <c r="D80" s="23"/>
      <c r="H80" s="7">
        <f t="shared" si="20"/>
      </c>
      <c r="I80" s="6" t="str">
        <f t="shared" si="21"/>
        <v>JAFNT</v>
      </c>
      <c r="J80" s="8">
        <f t="shared" si="22"/>
      </c>
      <c r="L80" s="7">
        <f t="shared" si="23"/>
      </c>
      <c r="M80" s="6" t="str">
        <f t="shared" si="24"/>
        <v>JAFNT</v>
      </c>
      <c r="N80" s="8">
        <f t="shared" si="25"/>
      </c>
      <c r="P80" s="7">
        <f t="shared" si="27"/>
      </c>
      <c r="Q80" s="6" t="str">
        <f t="shared" si="26"/>
        <v>JAFNT</v>
      </c>
      <c r="R80" s="8">
        <f t="shared" si="28"/>
      </c>
    </row>
    <row r="81" spans="1:18" ht="12.75">
      <c r="A81" s="1"/>
      <c r="H81" s="7">
        <f t="shared" si="20"/>
      </c>
      <c r="I81" s="6" t="str">
        <f t="shared" si="21"/>
        <v>JAFNT</v>
      </c>
      <c r="J81" s="8">
        <f t="shared" si="22"/>
      </c>
      <c r="L81" s="7">
        <f t="shared" si="23"/>
      </c>
      <c r="M81" s="6" t="str">
        <f t="shared" si="24"/>
        <v>JAFNT</v>
      </c>
      <c r="N81" s="8">
        <f t="shared" si="25"/>
      </c>
      <c r="P81" s="7">
        <f t="shared" si="27"/>
      </c>
      <c r="Q81" s="6" t="str">
        <f t="shared" si="26"/>
        <v>JAFNT</v>
      </c>
      <c r="R81" s="8">
        <f t="shared" si="28"/>
      </c>
    </row>
    <row r="82" spans="1:18" ht="12.75">
      <c r="A82" s="1"/>
      <c r="H82" s="7">
        <f t="shared" si="20"/>
      </c>
      <c r="I82" s="6" t="str">
        <f t="shared" si="21"/>
        <v>JAFNT</v>
      </c>
      <c r="J82" s="8">
        <f t="shared" si="22"/>
      </c>
      <c r="L82" s="7">
        <f t="shared" si="23"/>
      </c>
      <c r="M82" s="6" t="str">
        <f t="shared" si="24"/>
        <v>JAFNT</v>
      </c>
      <c r="N82" s="8">
        <f t="shared" si="25"/>
      </c>
      <c r="P82" s="7">
        <f t="shared" si="27"/>
      </c>
      <c r="Q82" s="6" t="str">
        <f t="shared" si="26"/>
        <v>JAFNT</v>
      </c>
      <c r="R82" s="8">
        <f t="shared" si="28"/>
      </c>
    </row>
    <row r="83" spans="1:18" ht="12.75">
      <c r="A83" s="1"/>
      <c r="B83" s="23"/>
      <c r="D83" s="23"/>
      <c r="H83" s="7">
        <f t="shared" si="20"/>
      </c>
      <c r="I83" s="6" t="str">
        <f t="shared" si="21"/>
        <v>JAFNT</v>
      </c>
      <c r="J83" s="8">
        <f t="shared" si="22"/>
      </c>
      <c r="L83" s="7">
        <f t="shared" si="23"/>
      </c>
      <c r="M83" s="6" t="str">
        <f t="shared" si="24"/>
        <v>JAFNT</v>
      </c>
      <c r="N83" s="8">
        <f t="shared" si="25"/>
      </c>
      <c r="P83" s="7">
        <f t="shared" si="27"/>
      </c>
      <c r="Q83" s="6" t="str">
        <f t="shared" si="26"/>
        <v>JAFNT</v>
      </c>
      <c r="R83" s="8">
        <f t="shared" si="28"/>
      </c>
    </row>
    <row r="84" spans="1:18" ht="12.75">
      <c r="A84" s="1"/>
      <c r="H84" s="7">
        <f t="shared" si="20"/>
      </c>
      <c r="I84" s="6" t="str">
        <f t="shared" si="21"/>
        <v>JAFNT</v>
      </c>
      <c r="J84" s="8">
        <f t="shared" si="22"/>
      </c>
      <c r="L84" s="7">
        <f t="shared" si="23"/>
      </c>
      <c r="M84" s="6" t="str">
        <f t="shared" si="24"/>
        <v>JAFNT</v>
      </c>
      <c r="N84" s="8">
        <f t="shared" si="25"/>
      </c>
      <c r="P84" s="7">
        <f t="shared" si="27"/>
      </c>
      <c r="Q84" s="6" t="str">
        <f t="shared" si="26"/>
        <v>JAFNT</v>
      </c>
      <c r="R84" s="8">
        <f t="shared" si="28"/>
      </c>
    </row>
    <row r="85" spans="1:18" ht="12.75">
      <c r="A85" s="1"/>
      <c r="D85" s="23"/>
      <c r="H85" s="7">
        <f t="shared" si="20"/>
      </c>
      <c r="I85" s="6" t="str">
        <f t="shared" si="21"/>
        <v>JAFNT</v>
      </c>
      <c r="J85" s="8">
        <f t="shared" si="22"/>
      </c>
      <c r="L85" s="7">
        <f t="shared" si="23"/>
      </c>
      <c r="M85" s="6" t="str">
        <f t="shared" si="24"/>
        <v>JAFNT</v>
      </c>
      <c r="N85" s="8">
        <f t="shared" si="25"/>
      </c>
      <c r="P85" s="7">
        <f t="shared" si="27"/>
      </c>
      <c r="Q85" s="6" t="str">
        <f t="shared" si="26"/>
        <v>JAFNT</v>
      </c>
      <c r="R85" s="8">
        <f t="shared" si="28"/>
      </c>
    </row>
    <row r="86" spans="1:18" ht="12.75">
      <c r="A86" s="1"/>
      <c r="B86" s="23"/>
      <c r="H86" s="7">
        <f t="shared" si="20"/>
      </c>
      <c r="I86" s="6" t="str">
        <f t="shared" si="21"/>
        <v>JAFNT</v>
      </c>
      <c r="J86" s="8">
        <f t="shared" si="22"/>
      </c>
      <c r="L86" s="7">
        <f t="shared" si="23"/>
      </c>
      <c r="M86" s="6" t="str">
        <f t="shared" si="24"/>
        <v>JAFNT</v>
      </c>
      <c r="N86" s="8">
        <f t="shared" si="25"/>
      </c>
      <c r="P86" s="7">
        <f t="shared" si="27"/>
      </c>
      <c r="Q86" s="6" t="str">
        <f t="shared" si="26"/>
        <v>JAFNT</v>
      </c>
      <c r="R86" s="8">
        <f t="shared" si="28"/>
      </c>
    </row>
    <row r="87" spans="1:18" ht="12.75">
      <c r="A87" s="1"/>
      <c r="H87" s="7">
        <f t="shared" si="20"/>
      </c>
      <c r="I87" s="6" t="str">
        <f t="shared" si="21"/>
        <v>JAFNT</v>
      </c>
      <c r="J87" s="8">
        <f t="shared" si="22"/>
      </c>
      <c r="L87" s="7">
        <f t="shared" si="23"/>
      </c>
      <c r="M87" s="6" t="str">
        <f t="shared" si="24"/>
        <v>JAFNT</v>
      </c>
      <c r="N87" s="8">
        <f t="shared" si="25"/>
      </c>
      <c r="P87" s="7">
        <f t="shared" si="27"/>
      </c>
      <c r="Q87" s="6" t="str">
        <f t="shared" si="26"/>
        <v>JAFNT</v>
      </c>
      <c r="R87" s="8">
        <f t="shared" si="28"/>
      </c>
    </row>
    <row r="88" spans="1:18" ht="12.75">
      <c r="A88" s="1"/>
      <c r="D88" s="23"/>
      <c r="H88" s="7">
        <f t="shared" si="20"/>
      </c>
      <c r="I88" s="6" t="str">
        <f t="shared" si="21"/>
        <v>JAFNT</v>
      </c>
      <c r="J88" s="8">
        <f t="shared" si="22"/>
      </c>
      <c r="L88" s="7">
        <f t="shared" si="23"/>
      </c>
      <c r="M88" s="6" t="str">
        <f t="shared" si="24"/>
        <v>JAFNT</v>
      </c>
      <c r="N88" s="8">
        <f t="shared" si="25"/>
      </c>
      <c r="P88" s="7">
        <f t="shared" si="27"/>
      </c>
      <c r="Q88" s="6" t="str">
        <f t="shared" si="26"/>
        <v>JAFNT</v>
      </c>
      <c r="R88" s="8">
        <f t="shared" si="28"/>
      </c>
    </row>
    <row r="89" spans="1:18" ht="12.75">
      <c r="A89" s="1"/>
      <c r="H89" s="7">
        <f t="shared" si="20"/>
      </c>
      <c r="I89" s="6" t="str">
        <f t="shared" si="21"/>
        <v>JAFNT</v>
      </c>
      <c r="J89" s="8">
        <f t="shared" si="22"/>
      </c>
      <c r="L89" s="7">
        <f t="shared" si="23"/>
      </c>
      <c r="M89" s="6" t="str">
        <f t="shared" si="24"/>
        <v>JAFNT</v>
      </c>
      <c r="N89" s="8">
        <f t="shared" si="25"/>
      </c>
      <c r="P89" s="7">
        <f t="shared" si="27"/>
      </c>
      <c r="Q89" s="6" t="str">
        <f t="shared" si="26"/>
        <v>JAFNT</v>
      </c>
      <c r="R89" s="8">
        <f t="shared" si="28"/>
      </c>
    </row>
    <row r="90" spans="1:18" ht="12.75">
      <c r="A90" s="1"/>
      <c r="B90" s="23"/>
      <c r="H90" s="7">
        <f t="shared" si="20"/>
      </c>
      <c r="I90" s="6" t="str">
        <f t="shared" si="21"/>
        <v>JAFNT</v>
      </c>
      <c r="J90" s="8">
        <f t="shared" si="22"/>
      </c>
      <c r="L90" s="7">
        <f t="shared" si="23"/>
      </c>
      <c r="M90" s="6" t="str">
        <f t="shared" si="24"/>
        <v>JAFNT</v>
      </c>
      <c r="N90" s="8">
        <f t="shared" si="25"/>
      </c>
      <c r="P90" s="7">
        <f t="shared" si="27"/>
      </c>
      <c r="Q90" s="6" t="str">
        <f t="shared" si="26"/>
        <v>JAFNT</v>
      </c>
      <c r="R90" s="8">
        <f t="shared" si="28"/>
      </c>
    </row>
    <row r="91" spans="1:18" ht="12.75">
      <c r="A91" s="1"/>
      <c r="B91" s="23"/>
      <c r="H91" s="7">
        <f t="shared" si="20"/>
      </c>
      <c r="I91" s="6" t="str">
        <f t="shared" si="21"/>
        <v>JAFNT</v>
      </c>
      <c r="J91" s="8">
        <f t="shared" si="22"/>
      </c>
      <c r="L91" s="7">
        <f t="shared" si="23"/>
      </c>
      <c r="M91" s="6" t="str">
        <f t="shared" si="24"/>
        <v>JAFNT</v>
      </c>
      <c r="N91" s="8">
        <f t="shared" si="25"/>
      </c>
      <c r="P91" s="7">
        <f t="shared" si="27"/>
      </c>
      <c r="Q91" s="6" t="str">
        <f t="shared" si="26"/>
        <v>JAFNT</v>
      </c>
      <c r="R91" s="8">
        <f t="shared" si="28"/>
      </c>
    </row>
    <row r="92" spans="1:18" ht="12.75">
      <c r="A92" s="1"/>
      <c r="H92" s="7">
        <f t="shared" si="20"/>
      </c>
      <c r="I92" s="6" t="str">
        <f t="shared" si="21"/>
        <v>JAFNT</v>
      </c>
      <c r="J92" s="8">
        <f t="shared" si="22"/>
      </c>
      <c r="L92" s="7">
        <f t="shared" si="23"/>
      </c>
      <c r="M92" s="6" t="str">
        <f t="shared" si="24"/>
        <v>JAFNT</v>
      </c>
      <c r="N92" s="8">
        <f t="shared" si="25"/>
      </c>
      <c r="P92" s="7">
        <f t="shared" si="27"/>
      </c>
      <c r="Q92" s="6" t="str">
        <f t="shared" si="26"/>
        <v>JAFNT</v>
      </c>
      <c r="R92" s="8">
        <f t="shared" si="28"/>
      </c>
    </row>
    <row r="93" spans="1:18" ht="12.75">
      <c r="A93" s="1"/>
      <c r="D93" s="23"/>
      <c r="H93" s="7">
        <f t="shared" si="20"/>
      </c>
      <c r="I93" s="6" t="str">
        <f t="shared" si="21"/>
        <v>JAFNT</v>
      </c>
      <c r="J93" s="8">
        <f t="shared" si="22"/>
      </c>
      <c r="L93" s="7">
        <f t="shared" si="23"/>
      </c>
      <c r="M93" s="6" t="str">
        <f t="shared" si="24"/>
        <v>JAFNT</v>
      </c>
      <c r="N93" s="8">
        <f t="shared" si="25"/>
      </c>
      <c r="P93" s="7">
        <f t="shared" si="27"/>
      </c>
      <c r="Q93" s="6" t="str">
        <f t="shared" si="26"/>
        <v>JAFNT</v>
      </c>
      <c r="R93" s="8">
        <f t="shared" si="28"/>
      </c>
    </row>
    <row r="94" spans="8:18" ht="12.75">
      <c r="H94" s="7">
        <f t="shared" si="20"/>
      </c>
      <c r="I94" s="6" t="str">
        <f t="shared" si="21"/>
        <v>JAFNT</v>
      </c>
      <c r="J94" s="8">
        <f t="shared" si="22"/>
      </c>
      <c r="L94" s="7">
        <f t="shared" si="23"/>
      </c>
      <c r="M94" s="6" t="str">
        <f t="shared" si="24"/>
        <v>JAFNT</v>
      </c>
      <c r="N94" s="8">
        <f t="shared" si="25"/>
      </c>
      <c r="P94" s="7">
        <f t="shared" si="27"/>
      </c>
      <c r="Q94" s="6" t="str">
        <f t="shared" si="26"/>
        <v>JAFNT</v>
      </c>
      <c r="R94" s="8">
        <f t="shared" si="28"/>
      </c>
    </row>
    <row r="95" spans="8:18" ht="12.75">
      <c r="H95" s="7">
        <f t="shared" si="20"/>
      </c>
      <c r="I95" s="6" t="str">
        <f t="shared" si="21"/>
        <v>JAFNT</v>
      </c>
      <c r="J95" s="8">
        <f t="shared" si="22"/>
      </c>
      <c r="L95" s="7">
        <f t="shared" si="23"/>
      </c>
      <c r="M95" s="6" t="str">
        <f t="shared" si="24"/>
        <v>JAFNT</v>
      </c>
      <c r="N95" s="8">
        <f t="shared" si="25"/>
      </c>
      <c r="P95" s="7">
        <f t="shared" si="27"/>
      </c>
      <c r="Q95" s="6" t="str">
        <f t="shared" si="26"/>
        <v>JAFNT</v>
      </c>
      <c r="R95" s="8">
        <f t="shared" si="28"/>
      </c>
    </row>
    <row r="96" spans="8:18" ht="12.75">
      <c r="H96" s="7">
        <f t="shared" si="20"/>
      </c>
      <c r="I96" s="6" t="str">
        <f t="shared" si="21"/>
        <v>JAFNT</v>
      </c>
      <c r="J96" s="8">
        <f t="shared" si="22"/>
      </c>
      <c r="L96" s="7">
        <f t="shared" si="23"/>
      </c>
      <c r="M96" s="6" t="str">
        <f t="shared" si="24"/>
        <v>JAFNT</v>
      </c>
      <c r="N96" s="8">
        <f t="shared" si="25"/>
      </c>
      <c r="P96" s="7">
        <f t="shared" si="27"/>
      </c>
      <c r="Q96" s="6" t="str">
        <f t="shared" si="26"/>
        <v>JAFNT</v>
      </c>
      <c r="R96" s="8">
        <f t="shared" si="28"/>
      </c>
    </row>
    <row r="97" spans="8:18" ht="12.75">
      <c r="H97" s="7">
        <f t="shared" si="20"/>
      </c>
      <c r="I97" s="6" t="str">
        <f t="shared" si="21"/>
        <v>JAFNT</v>
      </c>
      <c r="J97" s="8">
        <f t="shared" si="22"/>
      </c>
      <c r="L97" s="7">
        <f t="shared" si="23"/>
      </c>
      <c r="M97" s="6" t="str">
        <f t="shared" si="24"/>
        <v>JAFNT</v>
      </c>
      <c r="N97" s="8">
        <f t="shared" si="25"/>
      </c>
      <c r="P97" s="7">
        <f t="shared" si="27"/>
      </c>
      <c r="Q97" s="6" t="str">
        <f t="shared" si="26"/>
        <v>JAFNT</v>
      </c>
      <c r="R97" s="8">
        <f t="shared" si="28"/>
      </c>
    </row>
    <row r="98" spans="8:18" ht="12.75">
      <c r="H98" s="7">
        <f t="shared" si="20"/>
      </c>
      <c r="I98" s="6" t="str">
        <f t="shared" si="21"/>
        <v>JAFNT</v>
      </c>
      <c r="J98" s="8">
        <f t="shared" si="22"/>
      </c>
      <c r="L98" s="7">
        <f t="shared" si="23"/>
      </c>
      <c r="M98" s="6" t="str">
        <f t="shared" si="24"/>
        <v>JAFNT</v>
      </c>
      <c r="N98" s="8">
        <f t="shared" si="25"/>
      </c>
      <c r="P98" s="7">
        <f t="shared" si="27"/>
      </c>
      <c r="Q98" s="6" t="str">
        <f t="shared" si="26"/>
        <v>JAFNT</v>
      </c>
      <c r="R98" s="8">
        <f t="shared" si="28"/>
      </c>
    </row>
    <row r="99" spans="8:18" ht="12.75">
      <c r="H99" s="7">
        <f t="shared" si="20"/>
      </c>
      <c r="I99" s="6" t="str">
        <f t="shared" si="21"/>
        <v>JAFNT</v>
      </c>
      <c r="J99" s="8">
        <f t="shared" si="22"/>
      </c>
      <c r="L99" s="7">
        <f t="shared" si="23"/>
      </c>
      <c r="M99" s="6" t="str">
        <f t="shared" si="24"/>
        <v>JAFNT</v>
      </c>
      <c r="N99" s="8">
        <f t="shared" si="25"/>
      </c>
      <c r="P99" s="7">
        <f t="shared" si="27"/>
      </c>
      <c r="Q99" s="6" t="str">
        <f t="shared" si="26"/>
        <v>JAFNT</v>
      </c>
      <c r="R99" s="8">
        <f t="shared" si="28"/>
      </c>
    </row>
    <row r="100" spans="8:18" ht="13.5" thickBot="1">
      <c r="H100" s="9">
        <f t="shared" si="20"/>
      </c>
      <c r="I100" s="10" t="str">
        <f t="shared" si="21"/>
        <v>JAFNT</v>
      </c>
      <c r="J100" s="11">
        <f t="shared" si="22"/>
      </c>
      <c r="L100" s="9">
        <f t="shared" si="23"/>
      </c>
      <c r="M100" s="10" t="str">
        <f t="shared" si="24"/>
        <v>JAFNT</v>
      </c>
      <c r="N100" s="11">
        <f t="shared" si="25"/>
      </c>
      <c r="P100" s="9">
        <f t="shared" si="27"/>
      </c>
      <c r="Q100" s="10" t="str">
        <f t="shared" si="26"/>
        <v>JAFNT</v>
      </c>
      <c r="R100" s="11">
        <f t="shared" si="28"/>
      </c>
    </row>
    <row r="102" spans="16:17" ht="12.75">
      <c r="P102" s="29"/>
      <c r="Q102" s="29"/>
    </row>
    <row r="104" spans="7:26" ht="12.75">
      <c r="G104" s="29" t="s">
        <v>20</v>
      </c>
      <c r="I104"/>
      <c r="Y104" s="30"/>
      <c r="Z104" s="30"/>
    </row>
    <row r="105" spans="7:26" ht="12.75">
      <c r="G105" s="29" t="s">
        <v>17</v>
      </c>
      <c r="H105" s="30" t="s">
        <v>40</v>
      </c>
      <c r="I105" s="30" t="s">
        <v>41</v>
      </c>
      <c r="J105" s="30" t="s">
        <v>42</v>
      </c>
      <c r="Y105" s="30"/>
      <c r="Z105" s="30"/>
    </row>
    <row r="106" spans="7:26" ht="12.75">
      <c r="G106" s="29" t="s">
        <v>18</v>
      </c>
      <c r="H106" s="30" t="s">
        <v>43</v>
      </c>
      <c r="I106" s="30" t="s">
        <v>44</v>
      </c>
      <c r="J106" s="30" t="s">
        <v>45</v>
      </c>
      <c r="Y106" s="30"/>
      <c r="Z106" s="30"/>
    </row>
    <row r="107" spans="7:26" ht="12.75">
      <c r="G107" s="29" t="s">
        <v>19</v>
      </c>
      <c r="H107" s="30" t="s">
        <v>46</v>
      </c>
      <c r="I107" s="30" t="s">
        <v>47</v>
      </c>
      <c r="J107" s="30" t="s">
        <v>48</v>
      </c>
      <c r="Y107" s="30"/>
      <c r="Z107" s="30"/>
    </row>
    <row r="108" spans="7:26" ht="12.75">
      <c r="G108" s="29" t="s">
        <v>21</v>
      </c>
      <c r="H108" s="30" t="s">
        <v>49</v>
      </c>
      <c r="I108" s="30" t="s">
        <v>50</v>
      </c>
      <c r="J108" s="30" t="s">
        <v>51</v>
      </c>
      <c r="Y108" s="30"/>
      <c r="Z108" s="30"/>
    </row>
    <row r="109" spans="7:26" ht="12.75">
      <c r="G109" s="29" t="s">
        <v>22</v>
      </c>
      <c r="H109" s="30" t="s">
        <v>52</v>
      </c>
      <c r="I109" s="30" t="s">
        <v>53</v>
      </c>
      <c r="J109" s="30" t="s">
        <v>54</v>
      </c>
      <c r="Y109" s="30"/>
      <c r="Z109" s="30"/>
    </row>
    <row r="110" spans="25:26" ht="12.75">
      <c r="Y110" s="30"/>
      <c r="Z110" s="30"/>
    </row>
    <row r="111" spans="25:26" ht="12.75">
      <c r="Y111" s="30"/>
      <c r="Z111" s="30"/>
    </row>
    <row r="112" spans="7:9" ht="12.75">
      <c r="G112">
        <v>1</v>
      </c>
      <c r="H112" t="s">
        <v>94</v>
      </c>
      <c r="I112" s="1">
        <f aca="true" t="shared" si="29" ref="I112:I117">COUNTIF($B$4:$D$66,$H112)</f>
        <v>0</v>
      </c>
    </row>
    <row r="113" spans="7:29" ht="12.75">
      <c r="G113">
        <v>2</v>
      </c>
      <c r="H113" t="s">
        <v>95</v>
      </c>
      <c r="I113" s="1">
        <f t="shared" si="29"/>
        <v>0</v>
      </c>
      <c r="Y113" s="30"/>
      <c r="Z113" s="30"/>
      <c r="AA113" s="30"/>
      <c r="AB113" s="30"/>
      <c r="AC113" s="30"/>
    </row>
    <row r="114" spans="7:29" ht="12.75">
      <c r="G114">
        <v>3</v>
      </c>
      <c r="H114" t="s">
        <v>96</v>
      </c>
      <c r="I114" s="1">
        <f t="shared" si="29"/>
        <v>0</v>
      </c>
      <c r="Y114" s="30"/>
      <c r="Z114" s="30"/>
      <c r="AA114" s="30"/>
      <c r="AB114" s="30"/>
      <c r="AC114" s="30"/>
    </row>
    <row r="115" spans="7:29" ht="12.75">
      <c r="G115">
        <v>4</v>
      </c>
      <c r="H115" t="s">
        <v>97</v>
      </c>
      <c r="I115" s="1">
        <f t="shared" si="29"/>
        <v>0</v>
      </c>
      <c r="Y115" s="30"/>
      <c r="Z115" s="30"/>
      <c r="AA115" s="30"/>
      <c r="AB115" s="30"/>
      <c r="AC115" s="30"/>
    </row>
    <row r="116" spans="7:29" ht="12.75">
      <c r="G116">
        <v>5</v>
      </c>
      <c r="H116" t="s">
        <v>98</v>
      </c>
      <c r="I116" s="1">
        <f t="shared" si="29"/>
        <v>0</v>
      </c>
      <c r="Y116" s="30"/>
      <c r="Z116" s="30"/>
      <c r="AA116" s="30"/>
      <c r="AB116" s="30"/>
      <c r="AC116" s="30"/>
    </row>
    <row r="117" spans="7:29" ht="12.75">
      <c r="G117">
        <v>6</v>
      </c>
      <c r="H117" t="s">
        <v>99</v>
      </c>
      <c r="I117" s="1">
        <f t="shared" si="29"/>
        <v>0</v>
      </c>
      <c r="Y117" s="30"/>
      <c r="Z117" s="30"/>
      <c r="AA117" s="30"/>
      <c r="AB117" s="30"/>
      <c r="AC117" s="30"/>
    </row>
    <row r="118" spans="25:29" ht="12.75">
      <c r="Y118" s="30"/>
      <c r="Z118" s="30"/>
      <c r="AA118" s="30"/>
      <c r="AB118" s="30"/>
      <c r="AC118" s="30"/>
    </row>
    <row r="119" spans="25:29" ht="12.75">
      <c r="Y119" s="30"/>
      <c r="Z119" s="30"/>
      <c r="AA119" s="30"/>
      <c r="AB119" s="30"/>
      <c r="AC119" s="30"/>
    </row>
    <row r="120" spans="25:29" ht="12.75">
      <c r="Y120" s="30"/>
      <c r="Z120" s="30"/>
      <c r="AA120" s="30"/>
      <c r="AB120" s="30"/>
      <c r="AC120" s="30"/>
    </row>
    <row r="121" spans="25:29" ht="12.75">
      <c r="Y121" s="30"/>
      <c r="Z121" s="30"/>
      <c r="AA121" s="30"/>
      <c r="AB121" s="30"/>
      <c r="AC121" s="30"/>
    </row>
    <row r="122" spans="16:17" ht="12.75">
      <c r="P122" s="29"/>
      <c r="Q122" s="31"/>
    </row>
    <row r="137" ht="12.75">
      <c r="R137" s="29" t="s">
        <v>16</v>
      </c>
    </row>
    <row r="138" spans="18:22" ht="12.75">
      <c r="R138" s="29" t="s">
        <v>17</v>
      </c>
      <c r="S138" s="30" t="s">
        <v>50</v>
      </c>
      <c r="T138" s="30" t="s">
        <v>49</v>
      </c>
      <c r="U138" s="30"/>
      <c r="V138" s="30"/>
    </row>
    <row r="139" spans="18:22" ht="12.75">
      <c r="R139" s="29" t="s">
        <v>18</v>
      </c>
      <c r="S139" s="30" t="s">
        <v>55</v>
      </c>
      <c r="T139" s="30" t="s">
        <v>43</v>
      </c>
      <c r="U139" s="30"/>
      <c r="V139" s="30"/>
    </row>
    <row r="140" spans="18:22" ht="12.75">
      <c r="R140" s="29" t="s">
        <v>19</v>
      </c>
      <c r="S140" s="30" t="s">
        <v>56</v>
      </c>
      <c r="T140" s="30" t="s">
        <v>46</v>
      </c>
      <c r="U140" s="30"/>
      <c r="V140" s="30"/>
    </row>
    <row r="142" ht="12.75">
      <c r="R142" s="29" t="s">
        <v>20</v>
      </c>
    </row>
    <row r="143" spans="18:24" ht="12.75">
      <c r="R143" s="29" t="s">
        <v>17</v>
      </c>
      <c r="S143" s="30" t="s">
        <v>40</v>
      </c>
      <c r="T143" s="30" t="s">
        <v>41</v>
      </c>
      <c r="U143" s="30" t="s">
        <v>42</v>
      </c>
      <c r="V143" s="30"/>
      <c r="W143" s="30"/>
      <c r="X143" s="30"/>
    </row>
    <row r="144" spans="18:24" ht="12.75">
      <c r="R144" s="29" t="s">
        <v>18</v>
      </c>
      <c r="S144" s="30" t="s">
        <v>43</v>
      </c>
      <c r="T144" s="30" t="s">
        <v>44</v>
      </c>
      <c r="U144" s="30" t="s">
        <v>45</v>
      </c>
      <c r="V144" s="30"/>
      <c r="W144" s="30"/>
      <c r="X144" s="30"/>
    </row>
    <row r="145" spans="18:24" ht="12.75">
      <c r="R145" s="29" t="s">
        <v>19</v>
      </c>
      <c r="S145" s="30" t="s">
        <v>46</v>
      </c>
      <c r="T145" s="30" t="s">
        <v>47</v>
      </c>
      <c r="U145" s="30" t="s">
        <v>48</v>
      </c>
      <c r="V145" s="30"/>
      <c r="W145" s="30"/>
      <c r="X145" s="30"/>
    </row>
    <row r="146" spans="18:24" ht="12.75">
      <c r="R146" s="29" t="s">
        <v>21</v>
      </c>
      <c r="S146" s="30" t="s">
        <v>49</v>
      </c>
      <c r="T146" s="30" t="s">
        <v>50</v>
      </c>
      <c r="U146" s="30" t="s">
        <v>51</v>
      </c>
      <c r="V146" s="30"/>
      <c r="W146" s="30"/>
      <c r="X146" s="30"/>
    </row>
    <row r="147" spans="18:24" ht="12.75">
      <c r="R147" s="29" t="s">
        <v>22</v>
      </c>
      <c r="S147" s="30" t="s">
        <v>52</v>
      </c>
      <c r="T147" s="30" t="s">
        <v>53</v>
      </c>
      <c r="U147" s="30" t="s">
        <v>54</v>
      </c>
      <c r="V147" s="30"/>
      <c r="W147" s="30"/>
      <c r="X147" s="30"/>
    </row>
    <row r="149" ht="12.75">
      <c r="R149" s="29" t="s">
        <v>7</v>
      </c>
    </row>
    <row r="150" spans="18:24" ht="12.75">
      <c r="R150" s="29" t="s">
        <v>17</v>
      </c>
      <c r="S150" s="30" t="s">
        <v>57</v>
      </c>
      <c r="T150" s="30" t="s">
        <v>58</v>
      </c>
      <c r="U150" s="30" t="s">
        <v>53</v>
      </c>
      <c r="V150" s="30" t="s">
        <v>47</v>
      </c>
      <c r="W150" s="30"/>
      <c r="X150" s="30"/>
    </row>
    <row r="151" spans="18:24" ht="12.75">
      <c r="R151" s="29" t="s">
        <v>18</v>
      </c>
      <c r="S151" s="30" t="s">
        <v>43</v>
      </c>
      <c r="T151" s="30" t="s">
        <v>59</v>
      </c>
      <c r="U151" s="30" t="s">
        <v>45</v>
      </c>
      <c r="V151" s="30" t="s">
        <v>60</v>
      </c>
      <c r="W151" s="30"/>
      <c r="X151" s="30"/>
    </row>
    <row r="152" spans="18:24" ht="12.75">
      <c r="R152" s="29" t="s">
        <v>19</v>
      </c>
      <c r="S152" s="30" t="s">
        <v>46</v>
      </c>
      <c r="T152" s="30" t="s">
        <v>61</v>
      </c>
      <c r="U152" s="30" t="s">
        <v>62</v>
      </c>
      <c r="V152" s="30" t="s">
        <v>63</v>
      </c>
      <c r="W152" s="30"/>
      <c r="X152" s="30"/>
    </row>
    <row r="153" spans="18:24" ht="12.75">
      <c r="R153" s="29" t="s">
        <v>21</v>
      </c>
      <c r="S153" s="30" t="s">
        <v>50</v>
      </c>
      <c r="T153" s="30" t="s">
        <v>49</v>
      </c>
      <c r="U153" s="30" t="s">
        <v>64</v>
      </c>
      <c r="V153" s="30" t="s">
        <v>67</v>
      </c>
      <c r="W153" s="30"/>
      <c r="X153" s="30"/>
    </row>
    <row r="154" spans="18:24" ht="12.75">
      <c r="R154" s="29" t="s">
        <v>22</v>
      </c>
      <c r="S154" s="30" t="s">
        <v>52</v>
      </c>
      <c r="T154" s="30" t="s">
        <v>54</v>
      </c>
      <c r="U154" s="30" t="s">
        <v>65</v>
      </c>
      <c r="V154" s="30" t="s">
        <v>66</v>
      </c>
      <c r="W154" s="30"/>
      <c r="X154" s="30"/>
    </row>
    <row r="155" spans="18:24" ht="12.75">
      <c r="R155" s="29" t="s">
        <v>23</v>
      </c>
      <c r="S155" s="30" t="s">
        <v>40</v>
      </c>
      <c r="T155" s="30" t="s">
        <v>41</v>
      </c>
      <c r="U155" s="30" t="s">
        <v>42</v>
      </c>
      <c r="V155" s="30" t="s">
        <v>68</v>
      </c>
      <c r="W155" s="30"/>
      <c r="X155" s="30"/>
    </row>
    <row r="156" spans="18:24" ht="12.75">
      <c r="R156" s="29" t="s">
        <v>24</v>
      </c>
      <c r="S156" s="30" t="s">
        <v>69</v>
      </c>
      <c r="T156" s="30" t="s">
        <v>70</v>
      </c>
      <c r="U156" s="30" t="s">
        <v>44</v>
      </c>
      <c r="V156" s="30" t="s">
        <v>71</v>
      </c>
      <c r="W156" s="30"/>
      <c r="X156" s="30"/>
    </row>
    <row r="157" spans="18:24" ht="12.75">
      <c r="R157" s="29"/>
      <c r="S157" s="30"/>
      <c r="T157" s="30"/>
      <c r="U157" s="30"/>
      <c r="V157" s="30"/>
      <c r="W157" s="30"/>
      <c r="X157" s="30"/>
    </row>
    <row r="158" ht="12.75">
      <c r="R158" s="29" t="s">
        <v>25</v>
      </c>
    </row>
    <row r="159" spans="18:24" ht="12.75">
      <c r="R159" s="29" t="s">
        <v>17</v>
      </c>
      <c r="S159" s="30" t="s">
        <v>72</v>
      </c>
      <c r="T159" s="30" t="s">
        <v>73</v>
      </c>
      <c r="U159" s="30" t="s">
        <v>66</v>
      </c>
      <c r="V159" s="30" t="s">
        <v>61</v>
      </c>
      <c r="W159" s="30" t="s">
        <v>62</v>
      </c>
      <c r="X159" s="30"/>
    </row>
    <row r="160" spans="18:24" ht="12.75">
      <c r="R160" s="29" t="s">
        <v>18</v>
      </c>
      <c r="S160" s="30" t="s">
        <v>74</v>
      </c>
      <c r="T160" s="30" t="s">
        <v>43</v>
      </c>
      <c r="U160" s="30" t="s">
        <v>75</v>
      </c>
      <c r="V160" s="30" t="s">
        <v>76</v>
      </c>
      <c r="W160" s="30" t="s">
        <v>64</v>
      </c>
      <c r="X160" s="30"/>
    </row>
    <row r="161" spans="18:24" ht="12.75">
      <c r="R161" s="29" t="s">
        <v>19</v>
      </c>
      <c r="S161" s="30" t="s">
        <v>77</v>
      </c>
      <c r="T161" s="30" t="s">
        <v>46</v>
      </c>
      <c r="U161" s="30" t="s">
        <v>78</v>
      </c>
      <c r="V161" s="30" t="s">
        <v>79</v>
      </c>
      <c r="W161" s="30" t="s">
        <v>65</v>
      </c>
      <c r="X161" s="30"/>
    </row>
    <row r="162" spans="18:24" ht="12.75">
      <c r="R162" s="29" t="s">
        <v>21</v>
      </c>
      <c r="S162" s="30" t="s">
        <v>80</v>
      </c>
      <c r="T162" s="30" t="s">
        <v>50</v>
      </c>
      <c r="U162" s="30" t="s">
        <v>49</v>
      </c>
      <c r="V162" s="30" t="s">
        <v>81</v>
      </c>
      <c r="W162" s="30" t="s">
        <v>67</v>
      </c>
      <c r="X162" s="30"/>
    </row>
    <row r="163" spans="18:24" ht="12.75">
      <c r="R163" s="29" t="s">
        <v>22</v>
      </c>
      <c r="S163" s="30" t="s">
        <v>82</v>
      </c>
      <c r="T163" s="30" t="s">
        <v>83</v>
      </c>
      <c r="U163" s="30" t="s">
        <v>54</v>
      </c>
      <c r="V163" s="30" t="s">
        <v>84</v>
      </c>
      <c r="W163" s="30" t="s">
        <v>85</v>
      </c>
      <c r="X163" s="30"/>
    </row>
    <row r="164" spans="18:24" ht="12.75">
      <c r="R164" s="29" t="s">
        <v>23</v>
      </c>
      <c r="S164" s="30" t="s">
        <v>86</v>
      </c>
      <c r="T164" s="30" t="s">
        <v>40</v>
      </c>
      <c r="U164" s="30" t="s">
        <v>41</v>
      </c>
      <c r="V164" s="30" t="s">
        <v>42</v>
      </c>
      <c r="W164" s="30" t="s">
        <v>87</v>
      </c>
      <c r="X164" s="30"/>
    </row>
    <row r="165" spans="18:24" ht="12.75">
      <c r="R165" s="29" t="s">
        <v>24</v>
      </c>
      <c r="S165" s="30" t="s">
        <v>88</v>
      </c>
      <c r="T165" s="30" t="s">
        <v>69</v>
      </c>
      <c r="U165" s="30" t="s">
        <v>70</v>
      </c>
      <c r="V165" s="30" t="s">
        <v>44</v>
      </c>
      <c r="W165" s="30" t="s">
        <v>89</v>
      </c>
      <c r="X165" s="30"/>
    </row>
    <row r="166" spans="18:24" ht="12.75">
      <c r="R166" s="29" t="s">
        <v>26</v>
      </c>
      <c r="S166" s="30" t="s">
        <v>90</v>
      </c>
      <c r="T166" s="30" t="s">
        <v>57</v>
      </c>
      <c r="U166" s="30" t="s">
        <v>58</v>
      </c>
      <c r="V166" s="30" t="s">
        <v>53</v>
      </c>
      <c r="W166" s="30" t="s">
        <v>47</v>
      </c>
      <c r="X166" s="30"/>
    </row>
    <row r="167" spans="18:24" ht="12.75">
      <c r="R167" s="29" t="s">
        <v>27</v>
      </c>
      <c r="S167" s="30" t="s">
        <v>91</v>
      </c>
      <c r="T167" s="30" t="s">
        <v>92</v>
      </c>
      <c r="U167" s="30" t="s">
        <v>93</v>
      </c>
      <c r="V167" s="30" t="s">
        <v>59</v>
      </c>
      <c r="W167" s="30" t="s">
        <v>45</v>
      </c>
      <c r="X167" s="30"/>
    </row>
    <row r="169" ht="12.75">
      <c r="R169" s="29" t="s">
        <v>28</v>
      </c>
    </row>
    <row r="170" spans="18:24" ht="12.75">
      <c r="R170" s="29" t="s">
        <v>29</v>
      </c>
      <c r="S170" s="32">
        <v>37927</v>
      </c>
      <c r="T170" s="32">
        <v>37897</v>
      </c>
      <c r="U170" s="32">
        <v>37868</v>
      </c>
      <c r="V170" s="32">
        <v>37838</v>
      </c>
      <c r="W170" s="32">
        <v>37808</v>
      </c>
      <c r="X170" s="32">
        <v>37956</v>
      </c>
    </row>
    <row r="171" spans="18:24" ht="12.75">
      <c r="R171" s="29" t="s">
        <v>30</v>
      </c>
      <c r="S171" s="32">
        <v>37780</v>
      </c>
      <c r="T171" s="32">
        <v>37750</v>
      </c>
      <c r="U171" s="32">
        <v>37721</v>
      </c>
      <c r="V171" s="32">
        <v>37691</v>
      </c>
      <c r="W171" s="32">
        <v>37653</v>
      </c>
      <c r="X171" s="32">
        <v>37814</v>
      </c>
    </row>
    <row r="172" spans="18:24" ht="12.75">
      <c r="R172" s="29" t="s">
        <v>31</v>
      </c>
      <c r="S172" s="32">
        <v>37624</v>
      </c>
      <c r="T172" s="32">
        <v>37929</v>
      </c>
      <c r="U172" s="32">
        <v>37899</v>
      </c>
      <c r="V172" s="32">
        <v>37870</v>
      </c>
      <c r="W172" s="32">
        <v>37840</v>
      </c>
      <c r="X172" s="32">
        <v>37957</v>
      </c>
    </row>
    <row r="173" spans="18:24" ht="12.75">
      <c r="R173" s="29" t="s">
        <v>32</v>
      </c>
      <c r="S173" s="32">
        <v>37811</v>
      </c>
      <c r="T173" s="32">
        <v>37782</v>
      </c>
      <c r="U173" s="32">
        <v>37752</v>
      </c>
      <c r="V173" s="32">
        <v>37712</v>
      </c>
      <c r="W173" s="32">
        <v>37682</v>
      </c>
      <c r="X173" s="32">
        <v>37845</v>
      </c>
    </row>
    <row r="174" spans="18:24" ht="12.75">
      <c r="R174" s="29" t="s">
        <v>33</v>
      </c>
      <c r="S174" s="32">
        <v>37656</v>
      </c>
      <c r="T174" s="32">
        <v>37626</v>
      </c>
      <c r="U174" s="32">
        <v>37931</v>
      </c>
      <c r="V174" s="32">
        <v>37901</v>
      </c>
      <c r="W174" s="32">
        <v>37872</v>
      </c>
      <c r="X174" s="32">
        <v>37958</v>
      </c>
    </row>
    <row r="175" spans="18:24" ht="12.75">
      <c r="R175" s="29" t="s">
        <v>34</v>
      </c>
      <c r="S175" s="32">
        <v>37843</v>
      </c>
      <c r="T175" s="32">
        <v>37813</v>
      </c>
      <c r="U175" s="32">
        <v>37773</v>
      </c>
      <c r="V175" s="32">
        <v>37743</v>
      </c>
      <c r="W175" s="32">
        <v>37714</v>
      </c>
      <c r="X175" s="32">
        <v>37876</v>
      </c>
    </row>
    <row r="176" spans="18:24" ht="12.75">
      <c r="R176" s="29" t="s">
        <v>35</v>
      </c>
      <c r="S176" s="32">
        <v>37685</v>
      </c>
      <c r="T176" s="32">
        <v>37658</v>
      </c>
      <c r="U176" s="32">
        <v>37628</v>
      </c>
      <c r="V176" s="32">
        <v>37933</v>
      </c>
      <c r="W176" s="32">
        <v>37903</v>
      </c>
      <c r="X176" s="32">
        <v>37959</v>
      </c>
    </row>
    <row r="177" spans="18:24" ht="12.75">
      <c r="R177" s="29" t="s">
        <v>36</v>
      </c>
      <c r="S177" s="32">
        <v>37875</v>
      </c>
      <c r="T177" s="32">
        <v>37834</v>
      </c>
      <c r="U177" s="32">
        <v>37804</v>
      </c>
      <c r="V177" s="32">
        <v>37775</v>
      </c>
      <c r="W177" s="32">
        <v>37745</v>
      </c>
      <c r="X177" s="32">
        <v>37906</v>
      </c>
    </row>
    <row r="178" spans="18:24" ht="12.75">
      <c r="R178" s="29" t="s">
        <v>37</v>
      </c>
      <c r="S178" s="32">
        <v>37717</v>
      </c>
      <c r="T178" s="32">
        <v>37687</v>
      </c>
      <c r="U178" s="32">
        <v>37660</v>
      </c>
      <c r="V178" s="32">
        <v>37630</v>
      </c>
      <c r="W178" s="32">
        <v>37935</v>
      </c>
      <c r="X178" s="32">
        <v>37960</v>
      </c>
    </row>
    <row r="179" spans="18:24" ht="12.75">
      <c r="R179" s="29" t="s">
        <v>38</v>
      </c>
      <c r="S179" s="32">
        <v>37895</v>
      </c>
      <c r="T179" s="32">
        <v>37866</v>
      </c>
      <c r="U179" s="32">
        <v>37836</v>
      </c>
      <c r="V179" s="32">
        <v>37806</v>
      </c>
      <c r="W179" s="32">
        <v>37777</v>
      </c>
      <c r="X179" s="32">
        <v>37937</v>
      </c>
    </row>
    <row r="180" spans="18:24" ht="12.75">
      <c r="R180" s="29" t="s">
        <v>39</v>
      </c>
      <c r="S180" s="32">
        <v>37748</v>
      </c>
      <c r="T180" s="32">
        <v>37719</v>
      </c>
      <c r="U180" s="32">
        <v>37689</v>
      </c>
      <c r="V180" s="32">
        <v>37662</v>
      </c>
      <c r="W180" s="32">
        <v>37632</v>
      </c>
      <c r="X180" s="32">
        <v>37961</v>
      </c>
    </row>
  </sheetData>
  <mergeCells count="4">
    <mergeCell ref="E2:G2"/>
    <mergeCell ref="H1:J1"/>
    <mergeCell ref="L1:N1"/>
    <mergeCell ref="P1:R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3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31.421875" style="0" customWidth="1"/>
    <col min="2" max="2" width="6.28125" style="0" bestFit="1" customWidth="1"/>
    <col min="3" max="6" width="5.7109375" style="0" customWidth="1"/>
    <col min="7" max="7" width="10.140625" style="0" customWidth="1"/>
    <col min="8" max="8" width="13.7109375" style="0" customWidth="1"/>
    <col min="9" max="9" width="2.28125" style="0" customWidth="1"/>
    <col min="10" max="10" width="13.7109375" style="0" customWidth="1"/>
  </cols>
  <sheetData>
    <row r="1" spans="1:10" ht="42.75">
      <c r="A1" s="55" t="s">
        <v>149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48.75" customHeight="1">
      <c r="A2" s="57" t="s">
        <v>102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48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2.75" customHeight="1">
      <c r="A4" s="2"/>
      <c r="B4" s="2"/>
      <c r="C4" s="2"/>
      <c r="D4" s="3"/>
      <c r="E4" s="3"/>
      <c r="F4" s="3"/>
      <c r="G4" s="3"/>
      <c r="H4" s="3"/>
      <c r="I4" s="3"/>
      <c r="J4" s="3"/>
    </row>
    <row r="5" spans="1:10" ht="23.25">
      <c r="A5" s="4"/>
      <c r="B5" s="4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6" t="s">
        <v>6</v>
      </c>
      <c r="I5" s="56"/>
      <c r="J5" s="56"/>
    </row>
    <row r="6" spans="1:10" ht="23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3.25">
      <c r="A7" s="4" t="s">
        <v>104</v>
      </c>
      <c r="B7" s="4"/>
      <c r="C7" s="5">
        <f>D7+E7+F7</f>
        <v>12</v>
      </c>
      <c r="D7" s="5">
        <f>COUNTIF(Leikir!$H$4:$J$100,$A7)</f>
        <v>10</v>
      </c>
      <c r="E7" s="5">
        <f>COUNTIF(Leikir!$P$4:$R$100,$A7)</f>
        <v>0</v>
      </c>
      <c r="F7" s="5">
        <f>COUNTIF(Leikir!$L$4:$N$100,$A7)</f>
        <v>2</v>
      </c>
      <c r="G7" s="4">
        <f>(D7*2)+(E7*1)</f>
        <v>20</v>
      </c>
      <c r="H7" s="22">
        <f>SUMIF(Leikir!$B$4:$B$100,A7,Leikir!$E$4:$E$100)+SUMIF(Leikir!$D$4:$D$100,A7,Leikir!$G$4:$G$100)</f>
        <v>5144</v>
      </c>
      <c r="I7" s="5" t="s">
        <v>5</v>
      </c>
      <c r="J7" s="22">
        <f>SUMIF(Leikir!$B$4:$B$100,A7,Leikir!$G$4:$G$100)+SUMIF(Leikir!$D$4:$D$100,A7,Leikir!$E$4:$E$100)</f>
        <v>4350</v>
      </c>
    </row>
    <row r="8" spans="1:10" ht="23.25">
      <c r="A8" s="4" t="s">
        <v>147</v>
      </c>
      <c r="B8" s="4"/>
      <c r="C8" s="5">
        <f>D8+E8+F8</f>
        <v>12</v>
      </c>
      <c r="D8" s="5">
        <f>COUNTIF(Leikir!$H$4:$J$100,$A8)</f>
        <v>9</v>
      </c>
      <c r="E8" s="5">
        <f>COUNTIF(Leikir!$P$4:$R$100,$A8)</f>
        <v>0</v>
      </c>
      <c r="F8" s="5">
        <f>COUNTIF(Leikir!$L$4:$N$100,$A8)</f>
        <v>3</v>
      </c>
      <c r="G8" s="4">
        <f>(D8*2)+(E8*1)</f>
        <v>18</v>
      </c>
      <c r="H8" s="22">
        <f>SUMIF(Leikir!$B$4:$B$100,A8,Leikir!$E$4:$E$100)+SUMIF(Leikir!$D$4:$D$100,A8,Leikir!$G$4:$G$100)</f>
        <v>5286</v>
      </c>
      <c r="I8" s="5" t="s">
        <v>5</v>
      </c>
      <c r="J8" s="22">
        <f>SUMIF(Leikir!$B$4:$B$100,A8,Leikir!$G$4:$G$100)+SUMIF(Leikir!$D$4:$D$100,A8,Leikir!$E$4:$E$100)</f>
        <v>4537</v>
      </c>
    </row>
    <row r="9" spans="1:10" ht="23.25">
      <c r="A9" s="4" t="s">
        <v>148</v>
      </c>
      <c r="B9" s="4"/>
      <c r="C9" s="5">
        <f>D9+E9+F9</f>
        <v>12</v>
      </c>
      <c r="D9" s="5">
        <f>COUNTIF(Leikir!$H$4:$J$100,$A9)</f>
        <v>3</v>
      </c>
      <c r="E9" s="5">
        <f>COUNTIF(Leikir!$P$4:$R$100,$A9)</f>
        <v>0</v>
      </c>
      <c r="F9" s="5">
        <f>COUNTIF(Leikir!$L$4:$N$100,$A9)</f>
        <v>9</v>
      </c>
      <c r="G9" s="4">
        <f>(D9*2)+(E9*1)</f>
        <v>6</v>
      </c>
      <c r="H9" s="22">
        <f>SUMIF(Leikir!$B$4:$B$100,A9,Leikir!$E$4:$E$100)+SUMIF(Leikir!$D$4:$D$100,A9,Leikir!$G$4:$G$100)</f>
        <v>4075</v>
      </c>
      <c r="I9" s="5" t="s">
        <v>5</v>
      </c>
      <c r="J9" s="22">
        <f>SUMIF(Leikir!$B$4:$B$100,A9,Leikir!$G$4:$G$100)+SUMIF(Leikir!$D$4:$D$100,A9,Leikir!$E$4:$E$100)</f>
        <v>4682</v>
      </c>
    </row>
    <row r="10" spans="1:10" ht="23.25">
      <c r="A10" s="4" t="s">
        <v>103</v>
      </c>
      <c r="B10" s="4"/>
      <c r="C10" s="5">
        <f>D10+E10+F10</f>
        <v>12</v>
      </c>
      <c r="D10" s="5">
        <f>COUNTIF(Leikir!$H$4:$J$100,$A10)</f>
        <v>2</v>
      </c>
      <c r="E10" s="5">
        <f>COUNTIF(Leikir!$P$4:$R$100,$A10)</f>
        <v>0</v>
      </c>
      <c r="F10" s="5">
        <f>COUNTIF(Leikir!$L$4:$N$100,$A10)</f>
        <v>10</v>
      </c>
      <c r="G10" s="4">
        <f>(D10*2)+(E10*1)</f>
        <v>4</v>
      </c>
      <c r="H10" s="22">
        <f>SUMIF(Leikir!$B$4:$B$100,A10,Leikir!$E$4:$E$100)+SUMIF(Leikir!$D$4:$D$100,A10,Leikir!$G$4:$G$100)</f>
        <v>3864</v>
      </c>
      <c r="I10" s="5" t="s">
        <v>5</v>
      </c>
      <c r="J10" s="22">
        <f>SUMIF(Leikir!$B$4:$B$100,A10,Leikir!$G$4:$G$100)+SUMIF(Leikir!$D$4:$D$100,A10,Leikir!$E$4:$E$100)</f>
        <v>4800</v>
      </c>
    </row>
    <row r="11" spans="1:10" ht="23.25">
      <c r="A11" s="4" t="s">
        <v>146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23.25">
      <c r="A12" s="4"/>
      <c r="B12" s="4"/>
      <c r="C12" s="4"/>
      <c r="D12" s="5">
        <f>SUM(D7:D11)</f>
        <v>24</v>
      </c>
      <c r="E12" s="5">
        <f>SUM(E7:E11)</f>
        <v>0</v>
      </c>
      <c r="F12" s="5">
        <f>SUM(F7:F11)</f>
        <v>24</v>
      </c>
      <c r="G12" s="4">
        <f>SUM(D12:F12)/2</f>
        <v>24</v>
      </c>
      <c r="H12" s="22">
        <f>SUM(H7:H11)</f>
        <v>18369</v>
      </c>
      <c r="I12" s="47" t="s">
        <v>5</v>
      </c>
      <c r="J12" s="22">
        <f>SUM(J7:J11)</f>
        <v>18369</v>
      </c>
    </row>
    <row r="13" spans="1:10" ht="23.25">
      <c r="A13" s="4"/>
      <c r="B13" s="4"/>
      <c r="C13" s="4"/>
      <c r="D13" s="4"/>
      <c r="E13" s="4"/>
      <c r="F13" s="4"/>
      <c r="G13" s="4"/>
      <c r="H13" s="4"/>
      <c r="I13" s="4"/>
      <c r="J13" s="4"/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mergeCells count="3">
    <mergeCell ref="A1:J1"/>
    <mergeCell ref="H5:J5"/>
    <mergeCell ref="A2:J2"/>
  </mergeCells>
  <printOptions horizontalCentered="1"/>
  <pageMargins left="0.73" right="0.74" top="0.4330708661417323" bottom="0.1968503937007874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M. Þorbjörnsson</dc:creator>
  <cp:keywords/>
  <dc:description/>
  <cp:lastModifiedBy>Óskar</cp:lastModifiedBy>
  <cp:lastPrinted>2007-01-27T12:45:40Z</cp:lastPrinted>
  <dcterms:created xsi:type="dcterms:W3CDTF">2002-09-03T20:01:11Z</dcterms:created>
  <dcterms:modified xsi:type="dcterms:W3CDTF">2007-01-28T20:12:32Z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