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orkeppni" sheetId="1" r:id="rId1"/>
    <sheet name="Allir leikir" sheetId="2" r:id="rId2"/>
  </sheets>
  <definedNames>
    <definedName name="_xlnm.Print_Area" localSheetId="0">'Forkeppni'!$A:$W</definedName>
    <definedName name="_xlnm.Print_Titles" localSheetId="1">'Allir leikir'!$1:$4</definedName>
    <definedName name="_xlnm.Print_Titles" localSheetId="0">'Forkeppni'!$1:$2</definedName>
  </definedNames>
  <calcPr fullCalcOnLoad="1"/>
</workbook>
</file>

<file path=xl/sharedStrings.xml><?xml version="1.0" encoding="utf-8"?>
<sst xmlns="http://schemas.openxmlformats.org/spreadsheetml/2006/main" count="182" uniqueCount="77">
  <si>
    <t>Félag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</si>
  <si>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</si>
  <si>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</si>
  <si>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</si>
  <si>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</si>
  <si>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</si>
  <si>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</si>
  <si>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</si>
  <si>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</si>
  <si>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</si>
  <si>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</si>
  <si>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</si>
  <si>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</si>
  <si>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ÍR</t>
  </si>
  <si>
    <t>Freyr Bragason</t>
  </si>
  <si>
    <t>KFR</t>
  </si>
  <si>
    <t>Magnús Magnússon</t>
  </si>
  <si>
    <t>KR</t>
  </si>
  <si>
    <t>Arnar Sæbergsson</t>
  </si>
  <si>
    <t>Björn Birgisson</t>
  </si>
  <si>
    <t>Bragi Már Bragason</t>
  </si>
  <si>
    <t>Halldór Ásgeirsson</t>
  </si>
  <si>
    <t>Davíð Löve</t>
  </si>
  <si>
    <t>Bjarni Páll Jakobsson</t>
  </si>
  <si>
    <t>Magnús Reynisson</t>
  </si>
  <si>
    <t>Andrés Páll Júlíusson</t>
  </si>
  <si>
    <t>Róbert Dan Sigurðsson</t>
  </si>
  <si>
    <t>Jón Ingi Ragnarsson</t>
  </si>
  <si>
    <t>Atli Þór Kárason</t>
  </si>
  <si>
    <t>Ólafur Guðmundsson</t>
  </si>
  <si>
    <t>Guðmundur Sigurðsson</t>
  </si>
  <si>
    <t>KFA</t>
  </si>
  <si>
    <t>Stefán Claessen</t>
  </si>
  <si>
    <t>Sæti</t>
  </si>
  <si>
    <t>Nafn</t>
  </si>
  <si>
    <t>Forkeppni karla</t>
  </si>
  <si>
    <t>Í 16. s.</t>
  </si>
  <si>
    <t>Í 16. mtl.</t>
  </si>
  <si>
    <t>Kennitala</t>
  </si>
  <si>
    <t>Íslandsmót einstaklinga 2007</t>
  </si>
  <si>
    <t>SI</t>
  </si>
  <si>
    <t>Þórarinn Már Þorbjörnsson</t>
  </si>
  <si>
    <t>Árni Geir Ómarsson</t>
  </si>
  <si>
    <t>0809773799</t>
  </si>
  <si>
    <t>Kristján Þórðarson</t>
  </si>
  <si>
    <t>Björn Guðgeir Sigurðsson</t>
  </si>
  <si>
    <t>Eiríkur Arnar Björgvinsson</t>
  </si>
  <si>
    <t>2402514189</t>
  </si>
  <si>
    <t>KFK</t>
  </si>
  <si>
    <t>Kristján Hafliðason</t>
  </si>
  <si>
    <t>0310733249</t>
  </si>
  <si>
    <t>0806693059</t>
  </si>
  <si>
    <t>Ingi Geir Sveinsson</t>
  </si>
  <si>
    <t>3007655809</t>
  </si>
  <si>
    <t>Hafliði Örn Ólafsson</t>
  </si>
  <si>
    <t>0105914149</t>
  </si>
  <si>
    <t>0709615719</t>
  </si>
  <si>
    <t>Jón Kristinn Sigurðsson</t>
  </si>
  <si>
    <t>Andri Már Ólafsson</t>
  </si>
  <si>
    <t>Hafþór Harðarson</t>
  </si>
  <si>
    <t>Jóhannes Ragnar Ólafsson</t>
  </si>
  <si>
    <t>1609713209</t>
  </si>
  <si>
    <t>0206623799</t>
  </si>
  <si>
    <t>Magnús Sigurjón Guðmundsson</t>
  </si>
  <si>
    <t>Sigurbjörn Vilhjálmsson</t>
  </si>
  <si>
    <t>Steinþór Geirdal Jóhannsson</t>
  </si>
  <si>
    <t>Skúli Freyr Sigurðsson</t>
  </si>
  <si>
    <t>2210913109</t>
  </si>
  <si>
    <t>Sigurvin Hreinsson</t>
  </si>
  <si>
    <t>0402882529</t>
  </si>
  <si>
    <t>Samt.</t>
  </si>
  <si>
    <t>Leikd 1</t>
  </si>
  <si>
    <t>Leikd 2</t>
  </si>
  <si>
    <t>Mtl.</t>
  </si>
  <si>
    <t>Fyrri</t>
  </si>
  <si>
    <t>Seinni</t>
  </si>
  <si>
    <t>Leikir</t>
  </si>
</sst>
</file>

<file path=xl/styles.xml><?xml version="1.0" encoding="utf-8"?>
<styleSheet xmlns="http://schemas.openxmlformats.org/spreadsheetml/2006/main">
  <numFmts count="1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F]d\.\ mmmm\ yyyy"/>
    <numFmt numFmtId="170" formatCode="dd/mm/yy;@"/>
    <numFmt numFmtId="171" formatCode="000000\-0000"/>
    <numFmt numFmtId="172" formatCode="mmm/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Tahoma"/>
      <family val="2"/>
    </font>
    <font>
      <b/>
      <sz val="14"/>
      <name val="Tahoma"/>
      <family val="2"/>
    </font>
    <font>
      <b/>
      <sz val="18"/>
      <name val="Tahoma"/>
      <family val="2"/>
    </font>
    <font>
      <sz val="11"/>
      <name val="Tahoma"/>
      <family val="2"/>
    </font>
    <font>
      <b/>
      <sz val="11"/>
      <color indexed="9"/>
      <name val="Tahoma"/>
      <family val="2"/>
    </font>
    <font>
      <sz val="18"/>
      <name val="Tahoma"/>
      <family val="2"/>
    </font>
    <font>
      <sz val="14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171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171" fontId="4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indent="1"/>
    </xf>
    <xf numFmtId="171" fontId="7" fillId="3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2" fontId="7" fillId="2" borderId="0" xfId="0" applyNumberFormat="1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center"/>
    </xf>
    <xf numFmtId="171" fontId="6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71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3" xfId="0" applyNumberFormat="1" applyFont="1" applyBorder="1" applyAlignment="1">
      <alignment horizontal="right" indent="1"/>
    </xf>
    <xf numFmtId="2" fontId="6" fillId="0" borderId="4" xfId="0" applyNumberFormat="1" applyFont="1" applyBorder="1" applyAlignment="1">
      <alignment horizontal="right" indent="1"/>
    </xf>
    <xf numFmtId="168" fontId="6" fillId="0" borderId="4" xfId="0" applyNumberFormat="1" applyFont="1" applyBorder="1" applyAlignment="1">
      <alignment horizontal="right" indent="1"/>
    </xf>
    <xf numFmtId="0" fontId="3" fillId="0" borderId="2" xfId="0" applyFont="1" applyBorder="1" applyAlignment="1">
      <alignment horizontal="left" indent="1"/>
    </xf>
    <xf numFmtId="2" fontId="3" fillId="0" borderId="3" xfId="0" applyNumberFormat="1" applyFont="1" applyBorder="1" applyAlignment="1">
      <alignment horizontal="right" indent="1"/>
    </xf>
    <xf numFmtId="2" fontId="3" fillId="0" borderId="4" xfId="0" applyNumberFormat="1" applyFont="1" applyBorder="1" applyAlignment="1">
      <alignment horizontal="right" indent="1"/>
    </xf>
    <xf numFmtId="3" fontId="6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 horizontal="right" indent="1"/>
    </xf>
    <xf numFmtId="3" fontId="6" fillId="0" borderId="1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 indent="1"/>
    </xf>
    <xf numFmtId="3" fontId="6" fillId="0" borderId="1" xfId="0" applyNumberFormat="1" applyFont="1" applyBorder="1" applyAlignment="1">
      <alignment horizontal="right" indent="1"/>
    </xf>
    <xf numFmtId="170" fontId="6" fillId="0" borderId="2" xfId="0" applyNumberFormat="1" applyFont="1" applyBorder="1" applyAlignment="1">
      <alignment/>
    </xf>
    <xf numFmtId="170" fontId="6" fillId="0" borderId="4" xfId="0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 indent="1"/>
    </xf>
    <xf numFmtId="171" fontId="6" fillId="0" borderId="7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3" fillId="0" borderId="6" xfId="0" applyNumberFormat="1" applyFont="1" applyBorder="1" applyAlignment="1">
      <alignment horizontal="right" indent="1"/>
    </xf>
    <xf numFmtId="2" fontId="3" fillId="0" borderId="8" xfId="0" applyNumberFormat="1" applyFont="1" applyBorder="1" applyAlignment="1">
      <alignment horizontal="right" indent="1"/>
    </xf>
    <xf numFmtId="3" fontId="6" fillId="0" borderId="6" xfId="0" applyNumberFormat="1" applyFont="1" applyBorder="1" applyAlignment="1">
      <alignment horizontal="right" indent="1"/>
    </xf>
    <xf numFmtId="168" fontId="6" fillId="0" borderId="8" xfId="0" applyNumberFormat="1" applyFont="1" applyBorder="1" applyAlignment="1">
      <alignment horizontal="right" indent="1"/>
    </xf>
    <xf numFmtId="0" fontId="3" fillId="0" borderId="7" xfId="0" applyFont="1" applyFill="1" applyBorder="1" applyAlignment="1">
      <alignment horizontal="left" indent="1"/>
    </xf>
    <xf numFmtId="171" fontId="6" fillId="0" borderId="7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17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3" fontId="6" fillId="0" borderId="9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3" fillId="0" borderId="9" xfId="0" applyNumberFormat="1" applyFont="1" applyBorder="1" applyAlignment="1">
      <alignment horizontal="right" indent="1"/>
    </xf>
    <xf numFmtId="2" fontId="3" fillId="0" borderId="11" xfId="0" applyNumberFormat="1" applyFont="1" applyBorder="1" applyAlignment="1">
      <alignment horizontal="right" indent="1"/>
    </xf>
    <xf numFmtId="3" fontId="6" fillId="0" borderId="9" xfId="0" applyNumberFormat="1" applyFont="1" applyBorder="1" applyAlignment="1">
      <alignment horizontal="right" indent="1"/>
    </xf>
    <xf numFmtId="168" fontId="6" fillId="0" borderId="11" xfId="0" applyNumberFormat="1" applyFont="1" applyBorder="1" applyAlignment="1">
      <alignment horizontal="right" inden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171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right" vertical="center" indent="1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right" indent="1"/>
    </xf>
    <xf numFmtId="2" fontId="3" fillId="0" borderId="11" xfId="0" applyNumberFormat="1" applyFont="1" applyBorder="1" applyAlignment="1">
      <alignment horizontal="right" vertical="center" inden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6" fillId="0" borderId="16" xfId="0" applyNumberFormat="1" applyFont="1" applyBorder="1" applyAlignment="1">
      <alignment/>
    </xf>
    <xf numFmtId="2" fontId="6" fillId="0" borderId="15" xfId="0" applyNumberFormat="1" applyFont="1" applyBorder="1" applyAlignment="1">
      <alignment horizontal="right" indent="1"/>
    </xf>
    <xf numFmtId="3" fontId="3" fillId="0" borderId="16" xfId="0" applyNumberFormat="1" applyFont="1" applyBorder="1" applyAlignment="1">
      <alignment horizontal="right" indent="1"/>
    </xf>
    <xf numFmtId="2" fontId="3" fillId="0" borderId="15" xfId="0" applyNumberFormat="1" applyFont="1" applyBorder="1" applyAlignment="1">
      <alignment horizontal="right" indent="1"/>
    </xf>
    <xf numFmtId="170" fontId="6" fillId="0" borderId="7" xfId="0" applyNumberFormat="1" applyFont="1" applyBorder="1" applyAlignment="1">
      <alignment/>
    </xf>
    <xf numFmtId="170" fontId="6" fillId="0" borderId="8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 indent="1"/>
    </xf>
    <xf numFmtId="171" fontId="6" fillId="0" borderId="18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3" fillId="0" borderId="17" xfId="0" applyNumberFormat="1" applyFont="1" applyBorder="1" applyAlignment="1">
      <alignment horizontal="right" indent="1"/>
    </xf>
    <xf numFmtId="2" fontId="3" fillId="0" borderId="13" xfId="0" applyNumberFormat="1" applyFont="1" applyBorder="1" applyAlignment="1">
      <alignment horizontal="right" indent="1"/>
    </xf>
    <xf numFmtId="3" fontId="6" fillId="0" borderId="17" xfId="0" applyNumberFormat="1" applyFont="1" applyBorder="1" applyAlignment="1">
      <alignment horizontal="right" indent="1"/>
    </xf>
    <xf numFmtId="168" fontId="6" fillId="0" borderId="13" xfId="0" applyNumberFormat="1" applyFont="1" applyBorder="1" applyAlignment="1">
      <alignment horizontal="right" indent="1"/>
    </xf>
    <xf numFmtId="170" fontId="6" fillId="0" borderId="18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3" fontId="6" fillId="0" borderId="5" xfId="0" applyNumberFormat="1" applyFont="1" applyBorder="1" applyAlignment="1">
      <alignment horizontal="right" vertical="center" indent="1"/>
    </xf>
    <xf numFmtId="3" fontId="6" fillId="0" borderId="1" xfId="0" applyNumberFormat="1" applyFont="1" applyBorder="1" applyAlignment="1">
      <alignment horizontal="right" vertical="center" indent="1"/>
    </xf>
    <xf numFmtId="168" fontId="6" fillId="0" borderId="3" xfId="0" applyNumberFormat="1" applyFont="1" applyBorder="1" applyAlignment="1">
      <alignment horizontal="right" vertical="center" indent="1"/>
    </xf>
    <xf numFmtId="168" fontId="6" fillId="0" borderId="4" xfId="0" applyNumberFormat="1" applyFont="1" applyBorder="1" applyAlignment="1">
      <alignment horizontal="right" vertical="center" indent="1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right" vertical="center" indent="1"/>
    </xf>
    <xf numFmtId="3" fontId="6" fillId="0" borderId="16" xfId="0" applyNumberFormat="1" applyFont="1" applyBorder="1" applyAlignment="1">
      <alignment horizontal="right" vertical="center" indent="1"/>
    </xf>
    <xf numFmtId="168" fontId="6" fillId="0" borderId="11" xfId="0" applyNumberFormat="1" applyFont="1" applyBorder="1" applyAlignment="1">
      <alignment horizontal="right" vertical="center" indent="1"/>
    </xf>
    <xf numFmtId="168" fontId="6" fillId="0" borderId="15" xfId="0" applyNumberFormat="1" applyFont="1" applyBorder="1" applyAlignment="1">
      <alignment horizontal="right" vertical="center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Y38"/>
  <sheetViews>
    <sheetView tabSelected="1" workbookViewId="0" topLeftCell="A1">
      <selection activeCell="A5" sqref="A5"/>
    </sheetView>
  </sheetViews>
  <sheetFormatPr defaultColWidth="9.140625" defaultRowHeight="12.75"/>
  <cols>
    <col min="1" max="1" width="6.00390625" style="11" customWidth="1"/>
    <col min="2" max="2" width="6.00390625" style="11" hidden="1" customWidth="1"/>
    <col min="3" max="3" width="34.7109375" style="12" customWidth="1"/>
    <col min="4" max="4" width="17.00390625" style="22" hidden="1" customWidth="1"/>
    <col min="5" max="5" width="6.8515625" style="12" customWidth="1"/>
    <col min="6" max="11" width="5.421875" style="11" customWidth="1"/>
    <col min="12" max="17" width="5.421875" style="11" hidden="1" customWidth="1"/>
    <col min="18" max="19" width="9.28125" style="12" bestFit="1" customWidth="1"/>
    <col min="20" max="20" width="10.00390625" style="12" customWidth="1"/>
    <col min="21" max="21" width="10.8515625" style="14" bestFit="1" customWidth="1"/>
    <col min="22" max="22" width="9.28125" style="12" bestFit="1" customWidth="1"/>
    <col min="23" max="23" width="9.7109375" style="12" customWidth="1"/>
    <col min="24" max="25" width="10.421875" style="12" bestFit="1" customWidth="1"/>
    <col min="26" max="16384" width="9.140625" style="12" customWidth="1"/>
  </cols>
  <sheetData>
    <row r="1" spans="1:24" s="4" customFormat="1" ht="22.5">
      <c r="A1" s="1"/>
      <c r="B1" s="1"/>
      <c r="C1" s="2" t="s">
        <v>39</v>
      </c>
      <c r="D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U1" s="5"/>
      <c r="X1" s="4">
        <v>33</v>
      </c>
    </row>
    <row r="2" spans="1:21" s="9" customFormat="1" ht="18">
      <c r="A2" s="6"/>
      <c r="B2" s="6"/>
      <c r="C2" s="7" t="s">
        <v>35</v>
      </c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U2" s="10"/>
    </row>
    <row r="3" spans="4:24" ht="5.25" customHeight="1">
      <c r="D3" s="11"/>
      <c r="G3" s="12"/>
      <c r="I3" s="12"/>
      <c r="K3" s="12"/>
      <c r="M3" s="12"/>
      <c r="O3" s="12"/>
      <c r="Q3" s="12"/>
      <c r="R3" s="11"/>
      <c r="T3" s="11"/>
      <c r="U3" s="12"/>
      <c r="V3" s="11"/>
      <c r="X3" s="11"/>
    </row>
    <row r="4" spans="1:25" s="13" customFormat="1" ht="14.25">
      <c r="A4" s="15" t="s">
        <v>33</v>
      </c>
      <c r="B4" s="16" t="s">
        <v>40</v>
      </c>
      <c r="C4" s="17" t="s">
        <v>34</v>
      </c>
      <c r="D4" s="18" t="s">
        <v>38</v>
      </c>
      <c r="E4" s="19" t="s">
        <v>0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5</v>
      </c>
      <c r="K4" s="15" t="s">
        <v>6</v>
      </c>
      <c r="L4" s="15" t="s">
        <v>7</v>
      </c>
      <c r="M4" s="15" t="s">
        <v>8</v>
      </c>
      <c r="N4" s="15" t="s">
        <v>9</v>
      </c>
      <c r="O4" s="15" t="s">
        <v>10</v>
      </c>
      <c r="P4" s="15" t="s">
        <v>11</v>
      </c>
      <c r="Q4" s="15" t="s">
        <v>12</v>
      </c>
      <c r="R4" s="20" t="s">
        <v>74</v>
      </c>
      <c r="S4" s="20" t="s">
        <v>75</v>
      </c>
      <c r="T4" s="15" t="s">
        <v>70</v>
      </c>
      <c r="U4" s="20" t="s">
        <v>73</v>
      </c>
      <c r="V4" s="20" t="s">
        <v>36</v>
      </c>
      <c r="W4" s="20" t="s">
        <v>37</v>
      </c>
      <c r="X4" s="21" t="s">
        <v>71</v>
      </c>
      <c r="Y4" s="21" t="s">
        <v>72</v>
      </c>
    </row>
    <row r="5" spans="1:25" ht="14.25">
      <c r="A5" s="23">
        <f aca="true" t="shared" si="0" ref="A5:A37">ROW()-4</f>
        <v>1</v>
      </c>
      <c r="B5" s="24">
        <v>7</v>
      </c>
      <c r="C5" s="31" t="s">
        <v>22</v>
      </c>
      <c r="D5" s="25">
        <v>1501545459</v>
      </c>
      <c r="E5" s="27" t="s">
        <v>17</v>
      </c>
      <c r="F5" s="23">
        <v>234</v>
      </c>
      <c r="G5" s="24">
        <v>213</v>
      </c>
      <c r="H5" s="24">
        <v>195</v>
      </c>
      <c r="I5" s="24">
        <v>197</v>
      </c>
      <c r="J5" s="24">
        <v>178</v>
      </c>
      <c r="K5" s="24">
        <v>218</v>
      </c>
      <c r="L5" s="24"/>
      <c r="M5" s="24"/>
      <c r="N5" s="24"/>
      <c r="O5" s="24"/>
      <c r="P5" s="24"/>
      <c r="Q5" s="24"/>
      <c r="R5" s="36">
        <f aca="true" t="shared" si="1" ref="R5:R37">SUM(F5:K5)</f>
        <v>1235</v>
      </c>
      <c r="S5" s="37">
        <f aca="true" t="shared" si="2" ref="S5:S37">SUM(L5:Q5)</f>
        <v>0</v>
      </c>
      <c r="T5" s="38">
        <f aca="true" t="shared" si="3" ref="T5:T37">SUM(F5:Q5)</f>
        <v>1235</v>
      </c>
      <c r="U5" s="33">
        <f aca="true" t="shared" si="4" ref="U5:U37">IF(T5&gt;0,T5/COUNT(F5:Q5),0)</f>
        <v>205.83333333333334</v>
      </c>
      <c r="V5" s="39">
        <f aca="true" t="shared" si="5" ref="V5:V37">T5-$T$20</f>
        <v>1235</v>
      </c>
      <c r="W5" s="30">
        <f aca="true" t="shared" si="6" ref="W5:W37">U5-$U$20</f>
        <v>205.83333333333334</v>
      </c>
      <c r="X5" s="40">
        <v>39138</v>
      </c>
      <c r="Y5" s="41">
        <v>39138</v>
      </c>
    </row>
    <row r="6" spans="1:25" ht="14.25">
      <c r="A6" s="42">
        <f t="shared" si="0"/>
        <v>2</v>
      </c>
      <c r="B6" s="43">
        <v>6</v>
      </c>
      <c r="C6" s="44" t="s">
        <v>28</v>
      </c>
      <c r="D6" s="45">
        <v>1107645029</v>
      </c>
      <c r="E6" s="70" t="s">
        <v>13</v>
      </c>
      <c r="F6" s="42">
        <v>206</v>
      </c>
      <c r="G6" s="43">
        <v>203</v>
      </c>
      <c r="H6" s="43">
        <v>204</v>
      </c>
      <c r="I6" s="43">
        <v>216</v>
      </c>
      <c r="J6" s="43">
        <v>165</v>
      </c>
      <c r="K6" s="43">
        <v>227</v>
      </c>
      <c r="L6" s="43"/>
      <c r="M6" s="43"/>
      <c r="N6" s="43"/>
      <c r="O6" s="43"/>
      <c r="P6" s="43"/>
      <c r="Q6" s="43"/>
      <c r="R6" s="46">
        <f t="shared" si="1"/>
        <v>1221</v>
      </c>
      <c r="S6" s="47">
        <f t="shared" si="2"/>
        <v>0</v>
      </c>
      <c r="T6" s="48">
        <f t="shared" si="3"/>
        <v>1221</v>
      </c>
      <c r="U6" s="49">
        <f t="shared" si="4"/>
        <v>203.5</v>
      </c>
      <c r="V6" s="50">
        <f t="shared" si="5"/>
        <v>1221</v>
      </c>
      <c r="W6" s="51">
        <f t="shared" si="6"/>
        <v>203.5</v>
      </c>
      <c r="X6" s="81">
        <v>39138</v>
      </c>
      <c r="Y6" s="82">
        <v>39138</v>
      </c>
    </row>
    <row r="7" spans="1:25" ht="14.25">
      <c r="A7" s="42">
        <f t="shared" si="0"/>
        <v>3</v>
      </c>
      <c r="B7" s="43">
        <v>10</v>
      </c>
      <c r="C7" s="44" t="s">
        <v>57</v>
      </c>
      <c r="D7" s="45">
        <v>3003892019</v>
      </c>
      <c r="E7" s="70" t="s">
        <v>13</v>
      </c>
      <c r="F7" s="42">
        <v>234</v>
      </c>
      <c r="G7" s="43">
        <v>152</v>
      </c>
      <c r="H7" s="43">
        <v>169</v>
      </c>
      <c r="I7" s="43">
        <v>192</v>
      </c>
      <c r="J7" s="43">
        <v>231</v>
      </c>
      <c r="K7" s="43">
        <v>237</v>
      </c>
      <c r="L7" s="43"/>
      <c r="M7" s="43"/>
      <c r="N7" s="43"/>
      <c r="O7" s="43"/>
      <c r="P7" s="43"/>
      <c r="Q7" s="43"/>
      <c r="R7" s="46">
        <f t="shared" si="1"/>
        <v>1215</v>
      </c>
      <c r="S7" s="47">
        <f t="shared" si="2"/>
        <v>0</v>
      </c>
      <c r="T7" s="48">
        <f t="shared" si="3"/>
        <v>1215</v>
      </c>
      <c r="U7" s="49">
        <f t="shared" si="4"/>
        <v>202.5</v>
      </c>
      <c r="V7" s="50">
        <f t="shared" si="5"/>
        <v>1215</v>
      </c>
      <c r="W7" s="51">
        <f t="shared" si="6"/>
        <v>202.5</v>
      </c>
      <c r="X7" s="40">
        <v>39138</v>
      </c>
      <c r="Y7" s="82">
        <v>39138</v>
      </c>
    </row>
    <row r="8" spans="1:25" ht="14.25">
      <c r="A8" s="42">
        <f t="shared" si="0"/>
        <v>4</v>
      </c>
      <c r="B8" s="43">
        <v>3</v>
      </c>
      <c r="C8" s="44" t="s">
        <v>46</v>
      </c>
      <c r="D8" s="45">
        <v>2208843849</v>
      </c>
      <c r="E8" s="70" t="s">
        <v>13</v>
      </c>
      <c r="F8" s="42">
        <v>201</v>
      </c>
      <c r="G8" s="43">
        <v>234</v>
      </c>
      <c r="H8" s="43">
        <v>178</v>
      </c>
      <c r="I8" s="43">
        <v>206</v>
      </c>
      <c r="J8" s="43">
        <v>196</v>
      </c>
      <c r="K8" s="43">
        <v>185</v>
      </c>
      <c r="L8" s="43"/>
      <c r="M8" s="43"/>
      <c r="N8" s="43"/>
      <c r="O8" s="43"/>
      <c r="P8" s="43"/>
      <c r="Q8" s="43"/>
      <c r="R8" s="46">
        <f t="shared" si="1"/>
        <v>1200</v>
      </c>
      <c r="S8" s="47">
        <f t="shared" si="2"/>
        <v>0</v>
      </c>
      <c r="T8" s="48">
        <f t="shared" si="3"/>
        <v>1200</v>
      </c>
      <c r="U8" s="49">
        <f t="shared" si="4"/>
        <v>200</v>
      </c>
      <c r="V8" s="50">
        <f t="shared" si="5"/>
        <v>1200</v>
      </c>
      <c r="W8" s="51">
        <f t="shared" si="6"/>
        <v>200</v>
      </c>
      <c r="X8" s="81">
        <v>39138</v>
      </c>
      <c r="Y8" s="82">
        <v>39142</v>
      </c>
    </row>
    <row r="9" spans="1:25" ht="14.25">
      <c r="A9" s="42">
        <f t="shared" si="0"/>
        <v>5</v>
      </c>
      <c r="B9" s="43">
        <v>5</v>
      </c>
      <c r="C9" s="44" t="s">
        <v>30</v>
      </c>
      <c r="D9" s="45">
        <v>3110653359</v>
      </c>
      <c r="E9" s="70" t="s">
        <v>31</v>
      </c>
      <c r="F9" s="42">
        <v>200</v>
      </c>
      <c r="G9" s="43">
        <v>205</v>
      </c>
      <c r="H9" s="43">
        <v>163</v>
      </c>
      <c r="I9" s="43">
        <v>246</v>
      </c>
      <c r="J9" s="43">
        <v>204</v>
      </c>
      <c r="K9" s="43">
        <v>180</v>
      </c>
      <c r="L9" s="43"/>
      <c r="M9" s="43"/>
      <c r="N9" s="43"/>
      <c r="O9" s="43"/>
      <c r="P9" s="43"/>
      <c r="Q9" s="43"/>
      <c r="R9" s="46">
        <f t="shared" si="1"/>
        <v>1198</v>
      </c>
      <c r="S9" s="47">
        <f t="shared" si="2"/>
        <v>0</v>
      </c>
      <c r="T9" s="48">
        <f t="shared" si="3"/>
        <v>1198</v>
      </c>
      <c r="U9" s="49">
        <f t="shared" si="4"/>
        <v>199.66666666666666</v>
      </c>
      <c r="V9" s="50">
        <f t="shared" si="5"/>
        <v>1198</v>
      </c>
      <c r="W9" s="51">
        <f t="shared" si="6"/>
        <v>199.66666666666666</v>
      </c>
      <c r="X9" s="40">
        <v>39138</v>
      </c>
      <c r="Y9" s="82">
        <v>39142</v>
      </c>
    </row>
    <row r="10" spans="1:25" ht="14.25">
      <c r="A10" s="42">
        <f t="shared" si="0"/>
        <v>6</v>
      </c>
      <c r="B10" s="43">
        <v>2</v>
      </c>
      <c r="C10" s="44" t="s">
        <v>45</v>
      </c>
      <c r="D10" s="45">
        <v>1607637019</v>
      </c>
      <c r="E10" s="70" t="s">
        <v>17</v>
      </c>
      <c r="F10" s="42">
        <v>206</v>
      </c>
      <c r="G10" s="43">
        <v>199</v>
      </c>
      <c r="H10" s="43">
        <v>235</v>
      </c>
      <c r="I10" s="43">
        <v>231</v>
      </c>
      <c r="J10" s="43">
        <v>181</v>
      </c>
      <c r="K10" s="43">
        <v>137</v>
      </c>
      <c r="L10" s="43"/>
      <c r="M10" s="43"/>
      <c r="N10" s="43"/>
      <c r="O10" s="43"/>
      <c r="P10" s="43"/>
      <c r="Q10" s="43"/>
      <c r="R10" s="46">
        <f t="shared" si="1"/>
        <v>1189</v>
      </c>
      <c r="S10" s="47">
        <f t="shared" si="2"/>
        <v>0</v>
      </c>
      <c r="T10" s="48">
        <f t="shared" si="3"/>
        <v>1189</v>
      </c>
      <c r="U10" s="49">
        <f t="shared" si="4"/>
        <v>198.16666666666666</v>
      </c>
      <c r="V10" s="50">
        <f t="shared" si="5"/>
        <v>1189</v>
      </c>
      <c r="W10" s="51">
        <f t="shared" si="6"/>
        <v>198.16666666666666</v>
      </c>
      <c r="X10" s="81">
        <v>39138</v>
      </c>
      <c r="Y10" s="82">
        <v>39138</v>
      </c>
    </row>
    <row r="11" spans="1:25" ht="14.25">
      <c r="A11" s="42">
        <f t="shared" si="0"/>
        <v>7</v>
      </c>
      <c r="B11" s="43">
        <v>4</v>
      </c>
      <c r="C11" s="44" t="s">
        <v>29</v>
      </c>
      <c r="D11" s="45" t="s">
        <v>47</v>
      </c>
      <c r="E11" s="70" t="s">
        <v>48</v>
      </c>
      <c r="F11" s="42">
        <v>230</v>
      </c>
      <c r="G11" s="43">
        <v>188</v>
      </c>
      <c r="H11" s="43">
        <v>200</v>
      </c>
      <c r="I11" s="43">
        <v>158</v>
      </c>
      <c r="J11" s="43">
        <v>180</v>
      </c>
      <c r="K11" s="43">
        <v>201</v>
      </c>
      <c r="L11" s="43"/>
      <c r="M11" s="43"/>
      <c r="N11" s="43"/>
      <c r="O11" s="43"/>
      <c r="P11" s="43"/>
      <c r="Q11" s="43"/>
      <c r="R11" s="46">
        <f t="shared" si="1"/>
        <v>1157</v>
      </c>
      <c r="S11" s="47">
        <f t="shared" si="2"/>
        <v>0</v>
      </c>
      <c r="T11" s="48">
        <f t="shared" si="3"/>
        <v>1157</v>
      </c>
      <c r="U11" s="49">
        <f t="shared" si="4"/>
        <v>192.83333333333334</v>
      </c>
      <c r="V11" s="50">
        <f t="shared" si="5"/>
        <v>1157</v>
      </c>
      <c r="W11" s="51">
        <f t="shared" si="6"/>
        <v>192.83333333333334</v>
      </c>
      <c r="X11" s="40">
        <v>39138</v>
      </c>
      <c r="Y11" s="82">
        <v>39142</v>
      </c>
    </row>
    <row r="12" spans="1:25" ht="14.25">
      <c r="A12" s="42">
        <f t="shared" si="0"/>
        <v>8</v>
      </c>
      <c r="B12" s="43">
        <v>1</v>
      </c>
      <c r="C12" s="44" t="s">
        <v>41</v>
      </c>
      <c r="D12" s="45">
        <v>1003563689</v>
      </c>
      <c r="E12" s="70" t="s">
        <v>13</v>
      </c>
      <c r="F12" s="42">
        <v>179</v>
      </c>
      <c r="G12" s="43">
        <v>246</v>
      </c>
      <c r="H12" s="43">
        <v>220</v>
      </c>
      <c r="I12" s="43">
        <v>150</v>
      </c>
      <c r="J12" s="43">
        <v>190</v>
      </c>
      <c r="K12" s="43">
        <v>150</v>
      </c>
      <c r="L12" s="43"/>
      <c r="M12" s="43"/>
      <c r="N12" s="43"/>
      <c r="O12" s="43"/>
      <c r="P12" s="43"/>
      <c r="Q12" s="43"/>
      <c r="R12" s="46">
        <f t="shared" si="1"/>
        <v>1135</v>
      </c>
      <c r="S12" s="47">
        <f t="shared" si="2"/>
        <v>0</v>
      </c>
      <c r="T12" s="48">
        <f t="shared" si="3"/>
        <v>1135</v>
      </c>
      <c r="U12" s="49">
        <f t="shared" si="4"/>
        <v>189.16666666666666</v>
      </c>
      <c r="V12" s="50">
        <f t="shared" si="5"/>
        <v>1135</v>
      </c>
      <c r="W12" s="51">
        <f t="shared" si="6"/>
        <v>189.16666666666666</v>
      </c>
      <c r="X12" s="81">
        <v>39138</v>
      </c>
      <c r="Y12" s="82">
        <v>39138</v>
      </c>
    </row>
    <row r="13" spans="1:25" ht="14.25">
      <c r="A13" s="42">
        <f t="shared" si="0"/>
        <v>9</v>
      </c>
      <c r="B13" s="43">
        <v>13</v>
      </c>
      <c r="C13" s="44" t="s">
        <v>63</v>
      </c>
      <c r="D13" s="45">
        <v>2112862379</v>
      </c>
      <c r="E13" s="70" t="s">
        <v>31</v>
      </c>
      <c r="F13" s="42">
        <v>197</v>
      </c>
      <c r="G13" s="43">
        <v>179</v>
      </c>
      <c r="H13" s="43">
        <v>203</v>
      </c>
      <c r="I13" s="43">
        <v>189</v>
      </c>
      <c r="J13" s="43">
        <v>191</v>
      </c>
      <c r="K13" s="43">
        <v>171</v>
      </c>
      <c r="L13" s="43"/>
      <c r="M13" s="43"/>
      <c r="N13" s="43"/>
      <c r="O13" s="43"/>
      <c r="P13" s="43"/>
      <c r="Q13" s="43"/>
      <c r="R13" s="46">
        <f t="shared" si="1"/>
        <v>1130</v>
      </c>
      <c r="S13" s="47">
        <f t="shared" si="2"/>
        <v>0</v>
      </c>
      <c r="T13" s="48">
        <f t="shared" si="3"/>
        <v>1130</v>
      </c>
      <c r="U13" s="49">
        <f t="shared" si="4"/>
        <v>188.33333333333334</v>
      </c>
      <c r="V13" s="50">
        <f t="shared" si="5"/>
        <v>1130</v>
      </c>
      <c r="W13" s="51">
        <f t="shared" si="6"/>
        <v>188.33333333333334</v>
      </c>
      <c r="X13" s="40">
        <v>39138</v>
      </c>
      <c r="Y13" s="82">
        <v>39138</v>
      </c>
    </row>
    <row r="14" spans="1:25" ht="14.25">
      <c r="A14" s="42">
        <f t="shared" si="0"/>
        <v>10</v>
      </c>
      <c r="B14" s="43">
        <v>9</v>
      </c>
      <c r="C14" s="44" t="s">
        <v>20</v>
      </c>
      <c r="D14" s="45" t="s">
        <v>56</v>
      </c>
      <c r="E14" s="70" t="s">
        <v>17</v>
      </c>
      <c r="F14" s="42">
        <v>166</v>
      </c>
      <c r="G14" s="43">
        <v>173</v>
      </c>
      <c r="H14" s="43">
        <v>192</v>
      </c>
      <c r="I14" s="43">
        <v>196</v>
      </c>
      <c r="J14" s="43">
        <v>160</v>
      </c>
      <c r="K14" s="43">
        <v>193</v>
      </c>
      <c r="L14" s="43"/>
      <c r="M14" s="43"/>
      <c r="N14" s="43"/>
      <c r="O14" s="43"/>
      <c r="P14" s="43"/>
      <c r="Q14" s="43"/>
      <c r="R14" s="46">
        <f t="shared" si="1"/>
        <v>1080</v>
      </c>
      <c r="S14" s="47">
        <f t="shared" si="2"/>
        <v>0</v>
      </c>
      <c r="T14" s="48">
        <f t="shared" si="3"/>
        <v>1080</v>
      </c>
      <c r="U14" s="49">
        <f t="shared" si="4"/>
        <v>180</v>
      </c>
      <c r="V14" s="50">
        <f t="shared" si="5"/>
        <v>1080</v>
      </c>
      <c r="W14" s="51">
        <f t="shared" si="6"/>
        <v>180</v>
      </c>
      <c r="X14" s="81">
        <v>39138</v>
      </c>
      <c r="Y14" s="82">
        <v>39145</v>
      </c>
    </row>
    <row r="15" spans="1:25" ht="14.25">
      <c r="A15" s="42">
        <f t="shared" si="0"/>
        <v>11</v>
      </c>
      <c r="B15" s="43">
        <v>8</v>
      </c>
      <c r="C15" s="44" t="s">
        <v>52</v>
      </c>
      <c r="D15" s="45" t="s">
        <v>53</v>
      </c>
      <c r="E15" s="70" t="s">
        <v>48</v>
      </c>
      <c r="F15" s="42">
        <v>168</v>
      </c>
      <c r="G15" s="43">
        <v>157</v>
      </c>
      <c r="H15" s="43">
        <v>199</v>
      </c>
      <c r="I15" s="43">
        <v>137</v>
      </c>
      <c r="J15" s="43">
        <v>164</v>
      </c>
      <c r="K15" s="43">
        <v>169</v>
      </c>
      <c r="L15" s="43"/>
      <c r="M15" s="43"/>
      <c r="N15" s="43"/>
      <c r="O15" s="43"/>
      <c r="P15" s="43"/>
      <c r="Q15" s="43"/>
      <c r="R15" s="46">
        <f t="shared" si="1"/>
        <v>994</v>
      </c>
      <c r="S15" s="47">
        <f t="shared" si="2"/>
        <v>0</v>
      </c>
      <c r="T15" s="48">
        <f t="shared" si="3"/>
        <v>994</v>
      </c>
      <c r="U15" s="49">
        <f t="shared" si="4"/>
        <v>165.66666666666666</v>
      </c>
      <c r="V15" s="50">
        <f t="shared" si="5"/>
        <v>994</v>
      </c>
      <c r="W15" s="51">
        <f t="shared" si="6"/>
        <v>165.66666666666666</v>
      </c>
      <c r="X15" s="40">
        <v>39138</v>
      </c>
      <c r="Y15" s="82">
        <v>39142</v>
      </c>
    </row>
    <row r="16" spans="1:25" ht="14.25">
      <c r="A16" s="42">
        <f t="shared" si="0"/>
        <v>12</v>
      </c>
      <c r="B16" s="43">
        <v>11</v>
      </c>
      <c r="C16" s="44" t="s">
        <v>23</v>
      </c>
      <c r="D16" s="45">
        <v>1606892859</v>
      </c>
      <c r="E16" s="70" t="s">
        <v>15</v>
      </c>
      <c r="F16" s="42">
        <v>156</v>
      </c>
      <c r="G16" s="43">
        <v>127</v>
      </c>
      <c r="H16" s="43">
        <v>169</v>
      </c>
      <c r="I16" s="43">
        <v>158</v>
      </c>
      <c r="J16" s="43">
        <v>187</v>
      </c>
      <c r="K16" s="43">
        <v>165</v>
      </c>
      <c r="L16" s="43"/>
      <c r="M16" s="43"/>
      <c r="N16" s="43"/>
      <c r="O16" s="43"/>
      <c r="P16" s="43"/>
      <c r="Q16" s="43"/>
      <c r="R16" s="46">
        <f t="shared" si="1"/>
        <v>962</v>
      </c>
      <c r="S16" s="47">
        <f t="shared" si="2"/>
        <v>0</v>
      </c>
      <c r="T16" s="48">
        <f t="shared" si="3"/>
        <v>962</v>
      </c>
      <c r="U16" s="49">
        <f t="shared" si="4"/>
        <v>160.33333333333334</v>
      </c>
      <c r="V16" s="50">
        <f t="shared" si="5"/>
        <v>962</v>
      </c>
      <c r="W16" s="51">
        <f t="shared" si="6"/>
        <v>160.33333333333334</v>
      </c>
      <c r="X16" s="81">
        <v>39138</v>
      </c>
      <c r="Y16" s="82">
        <v>39138</v>
      </c>
    </row>
    <row r="17" spans="1:25" ht="14.25">
      <c r="A17" s="42">
        <f t="shared" si="0"/>
        <v>13</v>
      </c>
      <c r="B17" s="43">
        <v>12</v>
      </c>
      <c r="C17" s="44" t="s">
        <v>60</v>
      </c>
      <c r="D17" s="45" t="s">
        <v>61</v>
      </c>
      <c r="E17" s="70" t="s">
        <v>13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6">
        <f t="shared" si="1"/>
        <v>0</v>
      </c>
      <c r="S17" s="47">
        <f t="shared" si="2"/>
        <v>0</v>
      </c>
      <c r="T17" s="48">
        <f t="shared" si="3"/>
        <v>0</v>
      </c>
      <c r="U17" s="49">
        <f t="shared" si="4"/>
        <v>0</v>
      </c>
      <c r="V17" s="50">
        <f t="shared" si="5"/>
        <v>0</v>
      </c>
      <c r="W17" s="51">
        <f t="shared" si="6"/>
        <v>0</v>
      </c>
      <c r="X17" s="81">
        <v>39144</v>
      </c>
      <c r="Y17" s="82">
        <v>39145</v>
      </c>
    </row>
    <row r="18" spans="1:25" ht="14.25">
      <c r="A18" s="42">
        <f t="shared" si="0"/>
        <v>14</v>
      </c>
      <c r="B18" s="43">
        <v>14</v>
      </c>
      <c r="C18" s="44" t="s">
        <v>32</v>
      </c>
      <c r="D18" s="45">
        <v>3007882119</v>
      </c>
      <c r="E18" s="70" t="s">
        <v>13</v>
      </c>
      <c r="F18" s="42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6">
        <f t="shared" si="1"/>
        <v>0</v>
      </c>
      <c r="S18" s="47">
        <f t="shared" si="2"/>
        <v>0</v>
      </c>
      <c r="T18" s="48">
        <f t="shared" si="3"/>
        <v>0</v>
      </c>
      <c r="U18" s="49">
        <f t="shared" si="4"/>
        <v>0</v>
      </c>
      <c r="V18" s="50">
        <f t="shared" si="5"/>
        <v>0</v>
      </c>
      <c r="W18" s="51">
        <f t="shared" si="6"/>
        <v>0</v>
      </c>
      <c r="X18" s="81">
        <v>39144</v>
      </c>
      <c r="Y18" s="82">
        <v>39145</v>
      </c>
    </row>
    <row r="19" spans="1:25" ht="14.25">
      <c r="A19" s="42">
        <f t="shared" si="0"/>
        <v>15</v>
      </c>
      <c r="B19" s="43">
        <v>15</v>
      </c>
      <c r="C19" s="44" t="s">
        <v>42</v>
      </c>
      <c r="D19" s="45" t="s">
        <v>43</v>
      </c>
      <c r="E19" s="70" t="s">
        <v>13</v>
      </c>
      <c r="F19" s="42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6">
        <f t="shared" si="1"/>
        <v>0</v>
      </c>
      <c r="S19" s="47">
        <f t="shared" si="2"/>
        <v>0</v>
      </c>
      <c r="T19" s="48">
        <f t="shared" si="3"/>
        <v>0</v>
      </c>
      <c r="U19" s="49">
        <f t="shared" si="4"/>
        <v>0</v>
      </c>
      <c r="V19" s="50">
        <f t="shared" si="5"/>
        <v>0</v>
      </c>
      <c r="W19" s="51">
        <f t="shared" si="6"/>
        <v>0</v>
      </c>
      <c r="X19" s="81">
        <v>39144</v>
      </c>
      <c r="Y19" s="82">
        <v>39145</v>
      </c>
    </row>
    <row r="20" spans="1:25" ht="15" thickBot="1">
      <c r="A20" s="85">
        <f t="shared" si="0"/>
        <v>16</v>
      </c>
      <c r="B20" s="86">
        <v>16</v>
      </c>
      <c r="C20" s="87" t="s">
        <v>44</v>
      </c>
      <c r="D20" s="88">
        <v>1902635339</v>
      </c>
      <c r="E20" s="71" t="s">
        <v>13</v>
      </c>
      <c r="F20" s="85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9">
        <f t="shared" si="1"/>
        <v>0</v>
      </c>
      <c r="S20" s="90">
        <f t="shared" si="2"/>
        <v>0</v>
      </c>
      <c r="T20" s="91">
        <f t="shared" si="3"/>
        <v>0</v>
      </c>
      <c r="U20" s="92">
        <f t="shared" si="4"/>
        <v>0</v>
      </c>
      <c r="V20" s="93">
        <f t="shared" si="5"/>
        <v>0</v>
      </c>
      <c r="W20" s="94">
        <f t="shared" si="6"/>
        <v>0</v>
      </c>
      <c r="X20" s="95">
        <v>39144</v>
      </c>
      <c r="Y20" s="96">
        <v>39145</v>
      </c>
    </row>
    <row r="21" spans="1:25" ht="14.25">
      <c r="A21" s="23">
        <f t="shared" si="0"/>
        <v>17</v>
      </c>
      <c r="B21" s="24">
        <v>17</v>
      </c>
      <c r="C21" s="31" t="s">
        <v>25</v>
      </c>
      <c r="D21" s="25">
        <v>2812765739</v>
      </c>
      <c r="E21" s="27" t="s">
        <v>17</v>
      </c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36">
        <f t="shared" si="1"/>
        <v>0</v>
      </c>
      <c r="S21" s="37">
        <f t="shared" si="2"/>
        <v>0</v>
      </c>
      <c r="T21" s="38">
        <f t="shared" si="3"/>
        <v>0</v>
      </c>
      <c r="U21" s="33">
        <f t="shared" si="4"/>
        <v>0</v>
      </c>
      <c r="V21" s="39">
        <f t="shared" si="5"/>
        <v>0</v>
      </c>
      <c r="W21" s="30">
        <f t="shared" si="6"/>
        <v>0</v>
      </c>
      <c r="X21" s="40">
        <v>39144</v>
      </c>
      <c r="Y21" s="41">
        <v>39145</v>
      </c>
    </row>
    <row r="22" spans="1:25" ht="14.25">
      <c r="A22" s="42">
        <f t="shared" si="0"/>
        <v>18</v>
      </c>
      <c r="B22" s="43">
        <v>18</v>
      </c>
      <c r="C22" s="44" t="s">
        <v>49</v>
      </c>
      <c r="D22" s="45" t="s">
        <v>50</v>
      </c>
      <c r="E22" s="70" t="s">
        <v>17</v>
      </c>
      <c r="F22" s="42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6">
        <f t="shared" si="1"/>
        <v>0</v>
      </c>
      <c r="S22" s="47">
        <f t="shared" si="2"/>
        <v>0</v>
      </c>
      <c r="T22" s="48">
        <f t="shared" si="3"/>
        <v>0</v>
      </c>
      <c r="U22" s="49">
        <f t="shared" si="4"/>
        <v>0</v>
      </c>
      <c r="V22" s="50">
        <f t="shared" si="5"/>
        <v>0</v>
      </c>
      <c r="W22" s="51">
        <f t="shared" si="6"/>
        <v>0</v>
      </c>
      <c r="X22" s="81">
        <v>39144</v>
      </c>
      <c r="Y22" s="82">
        <v>39145</v>
      </c>
    </row>
    <row r="23" spans="1:25" ht="14.25">
      <c r="A23" s="42">
        <f t="shared" si="0"/>
        <v>19</v>
      </c>
      <c r="B23" s="43">
        <v>19</v>
      </c>
      <c r="C23" s="44" t="s">
        <v>18</v>
      </c>
      <c r="D23" s="45" t="s">
        <v>51</v>
      </c>
      <c r="E23" s="70" t="s">
        <v>13</v>
      </c>
      <c r="F23" s="42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6">
        <f t="shared" si="1"/>
        <v>0</v>
      </c>
      <c r="S23" s="47">
        <f t="shared" si="2"/>
        <v>0</v>
      </c>
      <c r="T23" s="48">
        <f t="shared" si="3"/>
        <v>0</v>
      </c>
      <c r="U23" s="49">
        <f t="shared" si="4"/>
        <v>0</v>
      </c>
      <c r="V23" s="50">
        <f t="shared" si="5"/>
        <v>0</v>
      </c>
      <c r="W23" s="51">
        <f t="shared" si="6"/>
        <v>0</v>
      </c>
      <c r="X23" s="81">
        <v>39144</v>
      </c>
      <c r="Y23" s="82">
        <v>39145</v>
      </c>
    </row>
    <row r="24" spans="1:25" ht="14.25">
      <c r="A24" s="42">
        <f t="shared" si="0"/>
        <v>20</v>
      </c>
      <c r="B24" s="43">
        <v>20</v>
      </c>
      <c r="C24" s="44" t="s">
        <v>27</v>
      </c>
      <c r="D24" s="45">
        <v>1805892799</v>
      </c>
      <c r="E24" s="70" t="s">
        <v>15</v>
      </c>
      <c r="F24" s="42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6">
        <f t="shared" si="1"/>
        <v>0</v>
      </c>
      <c r="S24" s="47">
        <f t="shared" si="2"/>
        <v>0</v>
      </c>
      <c r="T24" s="48">
        <f t="shared" si="3"/>
        <v>0</v>
      </c>
      <c r="U24" s="49">
        <f t="shared" si="4"/>
        <v>0</v>
      </c>
      <c r="V24" s="50">
        <f t="shared" si="5"/>
        <v>0</v>
      </c>
      <c r="W24" s="51">
        <f t="shared" si="6"/>
        <v>0</v>
      </c>
      <c r="X24" s="81">
        <v>39144</v>
      </c>
      <c r="Y24" s="82">
        <v>39145</v>
      </c>
    </row>
    <row r="25" spans="1:25" ht="14.25">
      <c r="A25" s="42">
        <f t="shared" si="0"/>
        <v>21</v>
      </c>
      <c r="B25" s="43">
        <v>21</v>
      </c>
      <c r="C25" s="44" t="s">
        <v>54</v>
      </c>
      <c r="D25" s="45" t="s">
        <v>55</v>
      </c>
      <c r="E25" s="70" t="s">
        <v>13</v>
      </c>
      <c r="F25" s="42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6">
        <f t="shared" si="1"/>
        <v>0</v>
      </c>
      <c r="S25" s="47">
        <f t="shared" si="2"/>
        <v>0</v>
      </c>
      <c r="T25" s="48">
        <f t="shared" si="3"/>
        <v>0</v>
      </c>
      <c r="U25" s="49">
        <f t="shared" si="4"/>
        <v>0</v>
      </c>
      <c r="V25" s="50">
        <f t="shared" si="5"/>
        <v>0</v>
      </c>
      <c r="W25" s="51">
        <f t="shared" si="6"/>
        <v>0</v>
      </c>
      <c r="X25" s="81">
        <v>39144</v>
      </c>
      <c r="Y25" s="82">
        <v>39145</v>
      </c>
    </row>
    <row r="26" spans="1:25" ht="14.25">
      <c r="A26" s="42">
        <f t="shared" si="0"/>
        <v>22</v>
      </c>
      <c r="B26" s="43">
        <v>22</v>
      </c>
      <c r="C26" s="44" t="s">
        <v>16</v>
      </c>
      <c r="D26" s="45">
        <v>1612725079</v>
      </c>
      <c r="E26" s="70" t="s">
        <v>17</v>
      </c>
      <c r="F26" s="42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6">
        <f t="shared" si="1"/>
        <v>0</v>
      </c>
      <c r="S26" s="47">
        <f t="shared" si="2"/>
        <v>0</v>
      </c>
      <c r="T26" s="48">
        <f t="shared" si="3"/>
        <v>0</v>
      </c>
      <c r="U26" s="49">
        <f t="shared" si="4"/>
        <v>0</v>
      </c>
      <c r="V26" s="50">
        <f t="shared" si="5"/>
        <v>0</v>
      </c>
      <c r="W26" s="51">
        <f t="shared" si="6"/>
        <v>0</v>
      </c>
      <c r="X26" s="81">
        <v>39144</v>
      </c>
      <c r="Y26" s="82">
        <v>39145</v>
      </c>
    </row>
    <row r="27" spans="1:25" ht="14.25">
      <c r="A27" s="42">
        <f t="shared" si="0"/>
        <v>23</v>
      </c>
      <c r="B27" s="43">
        <v>23</v>
      </c>
      <c r="C27" s="44" t="s">
        <v>58</v>
      </c>
      <c r="D27" s="45">
        <v>3010903079</v>
      </c>
      <c r="E27" s="70" t="s">
        <v>15</v>
      </c>
      <c r="F27" s="42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6">
        <f t="shared" si="1"/>
        <v>0</v>
      </c>
      <c r="S27" s="47">
        <f t="shared" si="2"/>
        <v>0</v>
      </c>
      <c r="T27" s="48">
        <f t="shared" si="3"/>
        <v>0</v>
      </c>
      <c r="U27" s="49">
        <f t="shared" si="4"/>
        <v>0</v>
      </c>
      <c r="V27" s="50">
        <f t="shared" si="5"/>
        <v>0</v>
      </c>
      <c r="W27" s="51">
        <f t="shared" si="6"/>
        <v>0</v>
      </c>
      <c r="X27" s="81">
        <v>39144</v>
      </c>
      <c r="Y27" s="82">
        <v>39145</v>
      </c>
    </row>
    <row r="28" spans="1:25" ht="14.25">
      <c r="A28" s="42">
        <f t="shared" si="0"/>
        <v>24</v>
      </c>
      <c r="B28" s="43">
        <v>24</v>
      </c>
      <c r="C28" s="44" t="s">
        <v>59</v>
      </c>
      <c r="D28" s="45">
        <v>1012862159</v>
      </c>
      <c r="E28" s="70" t="s">
        <v>15</v>
      </c>
      <c r="F28" s="4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6">
        <f t="shared" si="1"/>
        <v>0</v>
      </c>
      <c r="S28" s="47">
        <f t="shared" si="2"/>
        <v>0</v>
      </c>
      <c r="T28" s="48">
        <f t="shared" si="3"/>
        <v>0</v>
      </c>
      <c r="U28" s="49">
        <f t="shared" si="4"/>
        <v>0</v>
      </c>
      <c r="V28" s="50">
        <f t="shared" si="5"/>
        <v>0</v>
      </c>
      <c r="W28" s="51">
        <f t="shared" si="6"/>
        <v>0</v>
      </c>
      <c r="X28" s="81">
        <v>39144</v>
      </c>
      <c r="Y28" s="82">
        <v>39145</v>
      </c>
    </row>
    <row r="29" spans="1:25" ht="14.25">
      <c r="A29" s="42">
        <f t="shared" si="0"/>
        <v>25</v>
      </c>
      <c r="B29" s="43">
        <v>25</v>
      </c>
      <c r="C29" s="44" t="s">
        <v>24</v>
      </c>
      <c r="D29" s="45" t="s">
        <v>62</v>
      </c>
      <c r="E29" s="70" t="s">
        <v>17</v>
      </c>
      <c r="F29" s="42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6">
        <f t="shared" si="1"/>
        <v>0</v>
      </c>
      <c r="S29" s="47">
        <f t="shared" si="2"/>
        <v>0</v>
      </c>
      <c r="T29" s="48">
        <f t="shared" si="3"/>
        <v>0</v>
      </c>
      <c r="U29" s="49">
        <f t="shared" si="4"/>
        <v>0</v>
      </c>
      <c r="V29" s="50">
        <f t="shared" si="5"/>
        <v>0</v>
      </c>
      <c r="W29" s="51">
        <f t="shared" si="6"/>
        <v>0</v>
      </c>
      <c r="X29" s="81">
        <v>39144</v>
      </c>
      <c r="Y29" s="82">
        <v>39145</v>
      </c>
    </row>
    <row r="30" spans="1:25" ht="14.25">
      <c r="A30" s="42">
        <f t="shared" si="0"/>
        <v>26</v>
      </c>
      <c r="B30" s="43">
        <f>ROW()-4</f>
        <v>26</v>
      </c>
      <c r="C30" s="44" t="s">
        <v>21</v>
      </c>
      <c r="D30" s="45">
        <v>1107484509</v>
      </c>
      <c r="E30" s="70" t="s">
        <v>13</v>
      </c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6">
        <f t="shared" si="1"/>
        <v>0</v>
      </c>
      <c r="S30" s="47">
        <f t="shared" si="2"/>
        <v>0</v>
      </c>
      <c r="T30" s="48">
        <f t="shared" si="3"/>
        <v>0</v>
      </c>
      <c r="U30" s="49">
        <f t="shared" si="4"/>
        <v>0</v>
      </c>
      <c r="V30" s="50">
        <f t="shared" si="5"/>
        <v>0</v>
      </c>
      <c r="W30" s="51">
        <f t="shared" si="6"/>
        <v>0</v>
      </c>
      <c r="X30" s="81">
        <v>39144</v>
      </c>
      <c r="Y30" s="82">
        <v>39145</v>
      </c>
    </row>
    <row r="31" spans="1:25" ht="14.25">
      <c r="A31" s="42">
        <f t="shared" si="0"/>
        <v>27</v>
      </c>
      <c r="B31" s="43">
        <v>27</v>
      </c>
      <c r="C31" s="44" t="s">
        <v>64</v>
      </c>
      <c r="D31" s="45">
        <v>1308714379</v>
      </c>
      <c r="E31" s="70" t="s">
        <v>13</v>
      </c>
      <c r="F31" s="42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6">
        <f t="shared" si="1"/>
        <v>0</v>
      </c>
      <c r="S31" s="47">
        <f t="shared" si="2"/>
        <v>0</v>
      </c>
      <c r="T31" s="48">
        <f t="shared" si="3"/>
        <v>0</v>
      </c>
      <c r="U31" s="49">
        <f t="shared" si="4"/>
        <v>0</v>
      </c>
      <c r="V31" s="50">
        <f t="shared" si="5"/>
        <v>0</v>
      </c>
      <c r="W31" s="51">
        <f t="shared" si="6"/>
        <v>0</v>
      </c>
      <c r="X31" s="81">
        <v>39144</v>
      </c>
      <c r="Y31" s="82">
        <v>39145</v>
      </c>
    </row>
    <row r="32" spans="1:25" ht="14.25">
      <c r="A32" s="42">
        <f t="shared" si="0"/>
        <v>28</v>
      </c>
      <c r="B32" s="43">
        <v>28</v>
      </c>
      <c r="C32" s="44" t="s">
        <v>65</v>
      </c>
      <c r="D32" s="45">
        <v>1508815289</v>
      </c>
      <c r="E32" s="70" t="s">
        <v>13</v>
      </c>
      <c r="F32" s="4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6">
        <f t="shared" si="1"/>
        <v>0</v>
      </c>
      <c r="S32" s="47">
        <f t="shared" si="2"/>
        <v>0</v>
      </c>
      <c r="T32" s="48">
        <f t="shared" si="3"/>
        <v>0</v>
      </c>
      <c r="U32" s="49">
        <f t="shared" si="4"/>
        <v>0</v>
      </c>
      <c r="V32" s="50">
        <f t="shared" si="5"/>
        <v>0</v>
      </c>
      <c r="W32" s="51">
        <f t="shared" si="6"/>
        <v>0</v>
      </c>
      <c r="X32" s="81">
        <v>39144</v>
      </c>
      <c r="Y32" s="82">
        <v>39145</v>
      </c>
    </row>
    <row r="33" spans="1:25" ht="14.25">
      <c r="A33" s="42">
        <f t="shared" si="0"/>
        <v>29</v>
      </c>
      <c r="B33" s="43">
        <v>29</v>
      </c>
      <c r="C33" s="44" t="s">
        <v>66</v>
      </c>
      <c r="D33" s="45" t="s">
        <v>67</v>
      </c>
      <c r="E33" s="70" t="s">
        <v>31</v>
      </c>
      <c r="F33" s="42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6">
        <f t="shared" si="1"/>
        <v>0</v>
      </c>
      <c r="S33" s="47">
        <f t="shared" si="2"/>
        <v>0</v>
      </c>
      <c r="T33" s="48">
        <f t="shared" si="3"/>
        <v>0</v>
      </c>
      <c r="U33" s="49">
        <f t="shared" si="4"/>
        <v>0</v>
      </c>
      <c r="V33" s="50">
        <f t="shared" si="5"/>
        <v>0</v>
      </c>
      <c r="W33" s="51">
        <f t="shared" si="6"/>
        <v>0</v>
      </c>
      <c r="X33" s="81">
        <v>39144</v>
      </c>
      <c r="Y33" s="82">
        <v>39145</v>
      </c>
    </row>
    <row r="34" spans="1:25" ht="14.25">
      <c r="A34" s="42">
        <f t="shared" si="0"/>
        <v>30</v>
      </c>
      <c r="B34" s="43">
        <v>30</v>
      </c>
      <c r="C34" s="44" t="s">
        <v>19</v>
      </c>
      <c r="D34" s="45">
        <v>2712694719</v>
      </c>
      <c r="E34" s="70" t="s">
        <v>17</v>
      </c>
      <c r="F34" s="42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6">
        <f t="shared" si="1"/>
        <v>0</v>
      </c>
      <c r="S34" s="47">
        <f t="shared" si="2"/>
        <v>0</v>
      </c>
      <c r="T34" s="48">
        <f t="shared" si="3"/>
        <v>0</v>
      </c>
      <c r="U34" s="49">
        <f t="shared" si="4"/>
        <v>0</v>
      </c>
      <c r="V34" s="50">
        <f t="shared" si="5"/>
        <v>0</v>
      </c>
      <c r="W34" s="51">
        <f t="shared" si="6"/>
        <v>0</v>
      </c>
      <c r="X34" s="81">
        <v>39144</v>
      </c>
      <c r="Y34" s="82">
        <v>39145</v>
      </c>
    </row>
    <row r="35" spans="1:25" ht="14.25">
      <c r="A35" s="42">
        <f t="shared" si="0"/>
        <v>31</v>
      </c>
      <c r="B35" s="43">
        <v>31</v>
      </c>
      <c r="C35" s="52" t="s">
        <v>14</v>
      </c>
      <c r="D35" s="53">
        <v>2011695939</v>
      </c>
      <c r="E35" s="70" t="s">
        <v>15</v>
      </c>
      <c r="F35" s="42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6">
        <f t="shared" si="1"/>
        <v>0</v>
      </c>
      <c r="S35" s="47">
        <f t="shared" si="2"/>
        <v>0</v>
      </c>
      <c r="T35" s="48">
        <f t="shared" si="3"/>
        <v>0</v>
      </c>
      <c r="U35" s="49">
        <f t="shared" si="4"/>
        <v>0</v>
      </c>
      <c r="V35" s="50">
        <f t="shared" si="5"/>
        <v>0</v>
      </c>
      <c r="W35" s="51">
        <f t="shared" si="6"/>
        <v>0</v>
      </c>
      <c r="X35" s="81">
        <v>39144</v>
      </c>
      <c r="Y35" s="82">
        <v>39145</v>
      </c>
    </row>
    <row r="36" spans="1:25" ht="14.25">
      <c r="A36" s="42">
        <f t="shared" si="0"/>
        <v>32</v>
      </c>
      <c r="B36" s="43">
        <v>32</v>
      </c>
      <c r="C36" s="44" t="s">
        <v>68</v>
      </c>
      <c r="D36" s="45">
        <v>3105665519</v>
      </c>
      <c r="E36" s="70" t="s">
        <v>13</v>
      </c>
      <c r="F36" s="42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6">
        <f t="shared" si="1"/>
        <v>0</v>
      </c>
      <c r="S36" s="47">
        <f t="shared" si="2"/>
        <v>0</v>
      </c>
      <c r="T36" s="48">
        <f t="shared" si="3"/>
        <v>0</v>
      </c>
      <c r="U36" s="49">
        <f t="shared" si="4"/>
        <v>0</v>
      </c>
      <c r="V36" s="50">
        <f t="shared" si="5"/>
        <v>0</v>
      </c>
      <c r="W36" s="51">
        <f t="shared" si="6"/>
        <v>0</v>
      </c>
      <c r="X36" s="81">
        <v>39144</v>
      </c>
      <c r="Y36" s="82">
        <v>39145</v>
      </c>
    </row>
    <row r="37" spans="1:25" ht="15" thickBot="1">
      <c r="A37" s="54">
        <f t="shared" si="0"/>
        <v>33</v>
      </c>
      <c r="B37" s="55">
        <v>33</v>
      </c>
      <c r="C37" s="56" t="s">
        <v>26</v>
      </c>
      <c r="D37" s="57" t="s">
        <v>69</v>
      </c>
      <c r="E37" s="71" t="s">
        <v>13</v>
      </c>
      <c r="F37" s="54"/>
      <c r="G37" s="55"/>
      <c r="H37" s="55"/>
      <c r="I37" s="55"/>
      <c r="J37" s="55"/>
      <c r="K37" s="55"/>
      <c r="L37" s="58"/>
      <c r="M37" s="55"/>
      <c r="N37" s="55"/>
      <c r="O37" s="55"/>
      <c r="P37" s="55"/>
      <c r="Q37" s="55"/>
      <c r="R37" s="59">
        <f t="shared" si="1"/>
        <v>0</v>
      </c>
      <c r="S37" s="60">
        <f t="shared" si="2"/>
        <v>0</v>
      </c>
      <c r="T37" s="61">
        <f t="shared" si="3"/>
        <v>0</v>
      </c>
      <c r="U37" s="62">
        <f t="shared" si="4"/>
        <v>0</v>
      </c>
      <c r="V37" s="63">
        <f t="shared" si="5"/>
        <v>0</v>
      </c>
      <c r="W37" s="64">
        <f t="shared" si="6"/>
        <v>0</v>
      </c>
      <c r="X37" s="83">
        <v>39144</v>
      </c>
      <c r="Y37" s="84">
        <v>39145</v>
      </c>
    </row>
    <row r="38" spans="1:25" ht="6" customHeight="1">
      <c r="A38" s="65"/>
      <c r="B38" s="65"/>
      <c r="C38" s="66"/>
      <c r="D38" s="67"/>
      <c r="E38" s="66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66"/>
      <c r="T38" s="66"/>
      <c r="U38" s="68"/>
      <c r="V38" s="66"/>
      <c r="W38" s="66"/>
      <c r="X38" s="66"/>
      <c r="Y38" s="66"/>
    </row>
  </sheetData>
  <printOptions horizontalCentered="1"/>
  <pageMargins left="0.5118110236220472" right="0.5118110236220472" top="0.3937007874015748" bottom="0.5905511811023623" header="0.3937007874015748" footer="0.3937007874015748"/>
  <pageSetup fitToHeight="0" horizontalDpi="300" verticalDpi="300" orientation="landscape" paperSize="9" r:id="rId3"/>
  <headerFooter alignWithMargins="0">
    <oddFooter>&amp;LKeilusamband Íslands - www.kli.is&amp;RPrentað &amp;D kl. 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O71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11" customWidth="1"/>
    <col min="2" max="2" width="34.7109375" style="12" customWidth="1"/>
    <col min="3" max="3" width="6.8515625" style="12" customWidth="1"/>
    <col min="4" max="9" width="5.421875" style="11" customWidth="1"/>
    <col min="10" max="10" width="8.00390625" style="12" customWidth="1"/>
    <col min="11" max="12" width="10.00390625" style="12" customWidth="1"/>
    <col min="13" max="13" width="11.140625" style="14" bestFit="1" customWidth="1"/>
    <col min="14" max="14" width="9.421875" style="12" bestFit="1" customWidth="1"/>
    <col min="15" max="15" width="9.7109375" style="12" customWidth="1"/>
    <col min="16" max="16384" width="9.140625" style="12" customWidth="1"/>
  </cols>
  <sheetData>
    <row r="1" spans="1:13" s="4" customFormat="1" ht="22.5">
      <c r="A1" s="1"/>
      <c r="B1" s="2" t="s">
        <v>39</v>
      </c>
      <c r="D1" s="1"/>
      <c r="E1" s="1"/>
      <c r="F1" s="1"/>
      <c r="G1" s="1"/>
      <c r="H1" s="1"/>
      <c r="I1" s="1"/>
      <c r="M1" s="5"/>
    </row>
    <row r="2" spans="1:13" s="9" customFormat="1" ht="18">
      <c r="A2" s="6"/>
      <c r="B2" s="7" t="s">
        <v>35</v>
      </c>
      <c r="D2" s="6"/>
      <c r="E2" s="6"/>
      <c r="F2" s="6"/>
      <c r="G2" s="6"/>
      <c r="H2" s="6"/>
      <c r="I2" s="6"/>
      <c r="M2" s="10"/>
    </row>
    <row r="3" spans="3:15" ht="2.25" customHeight="1">
      <c r="C3" s="11"/>
      <c r="D3" s="12"/>
      <c r="F3" s="12"/>
      <c r="H3" s="12"/>
      <c r="K3" s="11"/>
      <c r="M3" s="11"/>
      <c r="O3" s="11"/>
    </row>
    <row r="4" spans="1:15" s="13" customFormat="1" ht="14.25">
      <c r="A4" s="15" t="s">
        <v>33</v>
      </c>
      <c r="B4" s="17" t="s">
        <v>34</v>
      </c>
      <c r="C4" s="19" t="s">
        <v>0</v>
      </c>
      <c r="D4" s="106" t="s">
        <v>76</v>
      </c>
      <c r="E4" s="106"/>
      <c r="F4" s="106"/>
      <c r="G4" s="106"/>
      <c r="H4" s="106"/>
      <c r="I4" s="106"/>
      <c r="J4" s="20" t="s">
        <v>70</v>
      </c>
      <c r="K4" s="20" t="s">
        <v>73</v>
      </c>
      <c r="L4" s="15" t="s">
        <v>70</v>
      </c>
      <c r="M4" s="20" t="s">
        <v>73</v>
      </c>
      <c r="N4" s="20" t="s">
        <v>36</v>
      </c>
      <c r="O4" s="20" t="s">
        <v>37</v>
      </c>
    </row>
    <row r="5" spans="1:15" ht="14.25">
      <c r="A5" s="101">
        <v>1</v>
      </c>
      <c r="B5" s="102" t="s">
        <v>22</v>
      </c>
      <c r="C5" s="103" t="s">
        <v>17</v>
      </c>
      <c r="D5" s="11">
        <v>234</v>
      </c>
      <c r="E5" s="11">
        <v>213</v>
      </c>
      <c r="F5" s="11">
        <v>195</v>
      </c>
      <c r="G5" s="11">
        <v>197</v>
      </c>
      <c r="H5" s="11">
        <v>178</v>
      </c>
      <c r="I5" s="26">
        <v>218</v>
      </c>
      <c r="J5" s="34">
        <f>SUM(D5:I5)</f>
        <v>1235</v>
      </c>
      <c r="K5" s="28">
        <f>IF(J5&gt;0,AVERAGE(D5:I5),0)</f>
        <v>205.83333333333334</v>
      </c>
      <c r="L5" s="35"/>
      <c r="M5" s="69"/>
      <c r="N5" s="97">
        <v>1235</v>
      </c>
      <c r="O5" s="99">
        <v>205.83333333333334</v>
      </c>
    </row>
    <row r="6" spans="1:15" ht="14.25">
      <c r="A6" s="104"/>
      <c r="B6" s="105"/>
      <c r="C6" s="107"/>
      <c r="D6" s="24"/>
      <c r="E6" s="24"/>
      <c r="F6" s="24"/>
      <c r="G6" s="24"/>
      <c r="H6" s="24"/>
      <c r="I6" s="27"/>
      <c r="J6" s="36">
        <f>SUM(D6:I6)</f>
        <v>0</v>
      </c>
      <c r="K6" s="29">
        <f>IF(J6&gt;0,AVERAGE(D6:I6),0)</f>
        <v>0</v>
      </c>
      <c r="L6" s="38">
        <f>SUM(D5:I6)</f>
        <v>1235</v>
      </c>
      <c r="M6" s="33">
        <f>IF(L6&gt;0,L6/COUNT(D5:I6),0)</f>
        <v>205.83333333333334</v>
      </c>
      <c r="N6" s="98"/>
      <c r="O6" s="100"/>
    </row>
    <row r="7" spans="1:15" ht="14.25">
      <c r="A7" s="101">
        <v>2</v>
      </c>
      <c r="B7" s="102" t="s">
        <v>28</v>
      </c>
      <c r="C7" s="103" t="s">
        <v>13</v>
      </c>
      <c r="D7" s="11">
        <v>206</v>
      </c>
      <c r="E7" s="11">
        <v>203</v>
      </c>
      <c r="F7" s="11">
        <v>204</v>
      </c>
      <c r="G7" s="11">
        <v>216</v>
      </c>
      <c r="H7" s="11">
        <v>165</v>
      </c>
      <c r="I7" s="26">
        <v>227</v>
      </c>
      <c r="J7" s="34">
        <f aca="true" t="shared" si="0" ref="J7:J70">SUM(D7:I7)</f>
        <v>1221</v>
      </c>
      <c r="K7" s="28">
        <f aca="true" t="shared" si="1" ref="K7:K70">IF(J7&gt;0,AVERAGE(D7:I7),0)</f>
        <v>203.5</v>
      </c>
      <c r="L7" s="35"/>
      <c r="M7" s="69"/>
      <c r="N7" s="97">
        <v>1221</v>
      </c>
      <c r="O7" s="99">
        <v>203.5</v>
      </c>
    </row>
    <row r="8" spans="1:15" ht="14.25">
      <c r="A8" s="104"/>
      <c r="B8" s="105"/>
      <c r="C8" s="107"/>
      <c r="D8" s="24"/>
      <c r="E8" s="24"/>
      <c r="F8" s="24"/>
      <c r="G8" s="24"/>
      <c r="H8" s="24"/>
      <c r="I8" s="27"/>
      <c r="J8" s="36">
        <f t="shared" si="0"/>
        <v>0</v>
      </c>
      <c r="K8" s="29">
        <f t="shared" si="1"/>
        <v>0</v>
      </c>
      <c r="L8" s="38">
        <f>SUM(D7:I8)</f>
        <v>1221</v>
      </c>
      <c r="M8" s="33">
        <f>IF(L8&gt;0,L8/COUNT(D7:I8),0)</f>
        <v>203.5</v>
      </c>
      <c r="N8" s="98"/>
      <c r="O8" s="100"/>
    </row>
    <row r="9" spans="1:15" ht="14.25">
      <c r="A9" s="101">
        <v>3</v>
      </c>
      <c r="B9" s="102" t="s">
        <v>57</v>
      </c>
      <c r="C9" s="103" t="s">
        <v>13</v>
      </c>
      <c r="D9" s="11">
        <v>234</v>
      </c>
      <c r="E9" s="11">
        <v>152</v>
      </c>
      <c r="F9" s="11">
        <v>169</v>
      </c>
      <c r="G9" s="11">
        <v>192</v>
      </c>
      <c r="H9" s="11">
        <v>231</v>
      </c>
      <c r="I9" s="26">
        <v>237</v>
      </c>
      <c r="J9" s="34">
        <f t="shared" si="0"/>
        <v>1215</v>
      </c>
      <c r="K9" s="28">
        <f t="shared" si="1"/>
        <v>202.5</v>
      </c>
      <c r="L9" s="35"/>
      <c r="M9" s="69"/>
      <c r="N9" s="97">
        <v>1215</v>
      </c>
      <c r="O9" s="99">
        <v>202.5</v>
      </c>
    </row>
    <row r="10" spans="1:15" ht="14.25">
      <c r="A10" s="104"/>
      <c r="B10" s="105"/>
      <c r="C10" s="107"/>
      <c r="D10" s="24"/>
      <c r="E10" s="24"/>
      <c r="F10" s="24"/>
      <c r="G10" s="24"/>
      <c r="H10" s="24"/>
      <c r="I10" s="27"/>
      <c r="J10" s="36">
        <f t="shared" si="0"/>
        <v>0</v>
      </c>
      <c r="K10" s="29">
        <f t="shared" si="1"/>
        <v>0</v>
      </c>
      <c r="L10" s="38">
        <f>SUM(D9:I10)</f>
        <v>1215</v>
      </c>
      <c r="M10" s="33">
        <f>IF(L10&gt;0,L10/COUNT(D9:I10),0)</f>
        <v>202.5</v>
      </c>
      <c r="N10" s="98"/>
      <c r="O10" s="100"/>
    </row>
    <row r="11" spans="1:15" ht="14.25">
      <c r="A11" s="101">
        <v>4</v>
      </c>
      <c r="B11" s="102" t="s">
        <v>46</v>
      </c>
      <c r="C11" s="103" t="s">
        <v>13</v>
      </c>
      <c r="D11" s="11">
        <v>201</v>
      </c>
      <c r="E11" s="11">
        <v>234</v>
      </c>
      <c r="F11" s="11">
        <v>178</v>
      </c>
      <c r="G11" s="11">
        <v>206</v>
      </c>
      <c r="H11" s="11">
        <v>196</v>
      </c>
      <c r="I11" s="26">
        <v>185</v>
      </c>
      <c r="J11" s="34">
        <f t="shared" si="0"/>
        <v>1200</v>
      </c>
      <c r="K11" s="28">
        <f t="shared" si="1"/>
        <v>200</v>
      </c>
      <c r="L11" s="35"/>
      <c r="M11" s="69"/>
      <c r="N11" s="97">
        <v>1200</v>
      </c>
      <c r="O11" s="99">
        <v>200</v>
      </c>
    </row>
    <row r="12" spans="1:15" ht="14.25">
      <c r="A12" s="104"/>
      <c r="B12" s="105"/>
      <c r="C12" s="107"/>
      <c r="D12" s="24"/>
      <c r="E12" s="24"/>
      <c r="F12" s="24"/>
      <c r="G12" s="24"/>
      <c r="H12" s="24"/>
      <c r="I12" s="27"/>
      <c r="J12" s="36">
        <f t="shared" si="0"/>
        <v>0</v>
      </c>
      <c r="K12" s="29">
        <f t="shared" si="1"/>
        <v>0</v>
      </c>
      <c r="L12" s="38">
        <f>SUM(D11:I12)</f>
        <v>1200</v>
      </c>
      <c r="M12" s="33">
        <f>IF(L12&gt;0,L12/COUNT(D11:I12),0)</f>
        <v>200</v>
      </c>
      <c r="N12" s="98"/>
      <c r="O12" s="100"/>
    </row>
    <row r="13" spans="1:15" ht="14.25">
      <c r="A13" s="101">
        <v>5</v>
      </c>
      <c r="B13" s="102" t="s">
        <v>30</v>
      </c>
      <c r="C13" s="103" t="s">
        <v>31</v>
      </c>
      <c r="D13" s="11">
        <v>200</v>
      </c>
      <c r="E13" s="11">
        <v>205</v>
      </c>
      <c r="F13" s="11">
        <v>163</v>
      </c>
      <c r="G13" s="11">
        <v>246</v>
      </c>
      <c r="H13" s="11">
        <v>204</v>
      </c>
      <c r="I13" s="26">
        <v>180</v>
      </c>
      <c r="J13" s="34">
        <f t="shared" si="0"/>
        <v>1198</v>
      </c>
      <c r="K13" s="28">
        <f t="shared" si="1"/>
        <v>199.66666666666666</v>
      </c>
      <c r="L13" s="35"/>
      <c r="M13" s="69"/>
      <c r="N13" s="97">
        <v>1198</v>
      </c>
      <c r="O13" s="99">
        <v>199.66666666666666</v>
      </c>
    </row>
    <row r="14" spans="1:15" ht="14.25">
      <c r="A14" s="104"/>
      <c r="B14" s="105"/>
      <c r="C14" s="107"/>
      <c r="D14" s="24"/>
      <c r="E14" s="24"/>
      <c r="F14" s="24"/>
      <c r="G14" s="24"/>
      <c r="H14" s="24"/>
      <c r="I14" s="27"/>
      <c r="J14" s="36">
        <f t="shared" si="0"/>
        <v>0</v>
      </c>
      <c r="K14" s="29">
        <f t="shared" si="1"/>
        <v>0</v>
      </c>
      <c r="L14" s="38">
        <f>SUM(D13:I14)</f>
        <v>1198</v>
      </c>
      <c r="M14" s="33">
        <f>IF(L14&gt;0,L14/COUNT(D13:I14),0)</f>
        <v>199.66666666666666</v>
      </c>
      <c r="N14" s="98"/>
      <c r="O14" s="100"/>
    </row>
    <row r="15" spans="1:15" ht="14.25">
      <c r="A15" s="101">
        <v>6</v>
      </c>
      <c r="B15" s="102" t="s">
        <v>45</v>
      </c>
      <c r="C15" s="103" t="s">
        <v>17</v>
      </c>
      <c r="D15" s="11">
        <v>206</v>
      </c>
      <c r="E15" s="11">
        <v>199</v>
      </c>
      <c r="F15" s="11">
        <v>235</v>
      </c>
      <c r="G15" s="11">
        <v>231</v>
      </c>
      <c r="H15" s="11">
        <v>181</v>
      </c>
      <c r="I15" s="26">
        <v>137</v>
      </c>
      <c r="J15" s="34">
        <f t="shared" si="0"/>
        <v>1189</v>
      </c>
      <c r="K15" s="28">
        <f t="shared" si="1"/>
        <v>198.16666666666666</v>
      </c>
      <c r="L15" s="35"/>
      <c r="M15" s="69"/>
      <c r="N15" s="97">
        <v>1189</v>
      </c>
      <c r="O15" s="99">
        <v>198.16666666666666</v>
      </c>
    </row>
    <row r="16" spans="1:15" ht="14.25">
      <c r="A16" s="104"/>
      <c r="B16" s="105"/>
      <c r="C16" s="107"/>
      <c r="D16" s="24"/>
      <c r="E16" s="24"/>
      <c r="F16" s="24"/>
      <c r="G16" s="24"/>
      <c r="H16" s="24"/>
      <c r="I16" s="27"/>
      <c r="J16" s="36">
        <f t="shared" si="0"/>
        <v>0</v>
      </c>
      <c r="K16" s="29">
        <f t="shared" si="1"/>
        <v>0</v>
      </c>
      <c r="L16" s="38">
        <f>SUM(D15:I16)</f>
        <v>1189</v>
      </c>
      <c r="M16" s="33">
        <f>IF(L16&gt;0,L16/COUNT(D15:I16),0)</f>
        <v>198.16666666666666</v>
      </c>
      <c r="N16" s="98"/>
      <c r="O16" s="100"/>
    </row>
    <row r="17" spans="1:15" ht="14.25">
      <c r="A17" s="101">
        <v>7</v>
      </c>
      <c r="B17" s="102" t="s">
        <v>29</v>
      </c>
      <c r="C17" s="103" t="s">
        <v>48</v>
      </c>
      <c r="D17" s="11">
        <v>230</v>
      </c>
      <c r="E17" s="11">
        <v>188</v>
      </c>
      <c r="F17" s="11">
        <v>200</v>
      </c>
      <c r="G17" s="11">
        <v>158</v>
      </c>
      <c r="H17" s="11">
        <v>180</v>
      </c>
      <c r="I17" s="26">
        <v>201</v>
      </c>
      <c r="J17" s="34">
        <f t="shared" si="0"/>
        <v>1157</v>
      </c>
      <c r="K17" s="28">
        <f t="shared" si="1"/>
        <v>192.83333333333334</v>
      </c>
      <c r="L17" s="35"/>
      <c r="M17" s="69"/>
      <c r="N17" s="97">
        <v>1157</v>
      </c>
      <c r="O17" s="99">
        <v>192.83333333333334</v>
      </c>
    </row>
    <row r="18" spans="1:15" ht="14.25">
      <c r="A18" s="104"/>
      <c r="B18" s="105"/>
      <c r="C18" s="107"/>
      <c r="D18" s="24"/>
      <c r="E18" s="24"/>
      <c r="F18" s="24"/>
      <c r="G18" s="24"/>
      <c r="H18" s="24"/>
      <c r="I18" s="27"/>
      <c r="J18" s="36">
        <f t="shared" si="0"/>
        <v>0</v>
      </c>
      <c r="K18" s="29">
        <f t="shared" si="1"/>
        <v>0</v>
      </c>
      <c r="L18" s="38">
        <f>SUM(D17:I18)</f>
        <v>1157</v>
      </c>
      <c r="M18" s="33">
        <f>IF(L18&gt;0,L18/COUNT(D17:I18),0)</f>
        <v>192.83333333333334</v>
      </c>
      <c r="N18" s="98"/>
      <c r="O18" s="100"/>
    </row>
    <row r="19" spans="1:15" ht="14.25">
      <c r="A19" s="101">
        <v>8</v>
      </c>
      <c r="B19" s="102" t="s">
        <v>41</v>
      </c>
      <c r="C19" s="103" t="s">
        <v>13</v>
      </c>
      <c r="D19" s="11">
        <v>179</v>
      </c>
      <c r="E19" s="11">
        <v>246</v>
      </c>
      <c r="F19" s="11">
        <v>220</v>
      </c>
      <c r="G19" s="11">
        <v>150</v>
      </c>
      <c r="H19" s="11">
        <v>190</v>
      </c>
      <c r="I19" s="26">
        <v>150</v>
      </c>
      <c r="J19" s="34">
        <f t="shared" si="0"/>
        <v>1135</v>
      </c>
      <c r="K19" s="28">
        <f t="shared" si="1"/>
        <v>189.16666666666666</v>
      </c>
      <c r="L19" s="35"/>
      <c r="M19" s="69"/>
      <c r="N19" s="97">
        <v>1135</v>
      </c>
      <c r="O19" s="99">
        <v>189.16666666666666</v>
      </c>
    </row>
    <row r="20" spans="1:15" ht="14.25">
      <c r="A20" s="104"/>
      <c r="B20" s="105"/>
      <c r="C20" s="107"/>
      <c r="D20" s="24"/>
      <c r="E20" s="24"/>
      <c r="F20" s="24"/>
      <c r="G20" s="24"/>
      <c r="H20" s="24"/>
      <c r="I20" s="27"/>
      <c r="J20" s="36">
        <f t="shared" si="0"/>
        <v>0</v>
      </c>
      <c r="K20" s="29">
        <f t="shared" si="1"/>
        <v>0</v>
      </c>
      <c r="L20" s="38">
        <f>SUM(D19:I20)</f>
        <v>1135</v>
      </c>
      <c r="M20" s="33">
        <f>IF(L20&gt;0,L20/COUNT(D19:I20),0)</f>
        <v>189.16666666666666</v>
      </c>
      <c r="N20" s="98"/>
      <c r="O20" s="100"/>
    </row>
    <row r="21" spans="1:15" ht="14.25">
      <c r="A21" s="101">
        <v>9</v>
      </c>
      <c r="B21" s="102" t="s">
        <v>63</v>
      </c>
      <c r="C21" s="103" t="s">
        <v>31</v>
      </c>
      <c r="D21" s="11">
        <v>197</v>
      </c>
      <c r="E21" s="11">
        <v>179</v>
      </c>
      <c r="F21" s="11">
        <v>203</v>
      </c>
      <c r="G21" s="11">
        <v>189</v>
      </c>
      <c r="H21" s="11">
        <v>191</v>
      </c>
      <c r="I21" s="26">
        <v>171</v>
      </c>
      <c r="J21" s="34">
        <f t="shared" si="0"/>
        <v>1130</v>
      </c>
      <c r="K21" s="28">
        <f t="shared" si="1"/>
        <v>188.33333333333334</v>
      </c>
      <c r="L21" s="35"/>
      <c r="M21" s="69"/>
      <c r="N21" s="97">
        <v>1130</v>
      </c>
      <c r="O21" s="99">
        <v>188.33333333333334</v>
      </c>
    </row>
    <row r="22" spans="1:15" ht="14.25">
      <c r="A22" s="104"/>
      <c r="B22" s="105"/>
      <c r="C22" s="107"/>
      <c r="D22" s="24"/>
      <c r="E22" s="24"/>
      <c r="F22" s="24"/>
      <c r="G22" s="24"/>
      <c r="H22" s="24"/>
      <c r="I22" s="27"/>
      <c r="J22" s="36">
        <f t="shared" si="0"/>
        <v>0</v>
      </c>
      <c r="K22" s="29">
        <f t="shared" si="1"/>
        <v>0</v>
      </c>
      <c r="L22" s="38">
        <f>SUM(D21:I22)</f>
        <v>1130</v>
      </c>
      <c r="M22" s="33">
        <f>IF(L22&gt;0,L22/COUNT(D21:I22),0)</f>
        <v>188.33333333333334</v>
      </c>
      <c r="N22" s="98"/>
      <c r="O22" s="100"/>
    </row>
    <row r="23" spans="1:15" ht="14.25">
      <c r="A23" s="101">
        <v>10</v>
      </c>
      <c r="B23" s="102" t="s">
        <v>20</v>
      </c>
      <c r="C23" s="103" t="s">
        <v>17</v>
      </c>
      <c r="D23" s="11">
        <v>166</v>
      </c>
      <c r="E23" s="11">
        <v>173</v>
      </c>
      <c r="F23" s="11">
        <v>192</v>
      </c>
      <c r="G23" s="11">
        <v>196</v>
      </c>
      <c r="H23" s="11">
        <v>160</v>
      </c>
      <c r="I23" s="26">
        <v>193</v>
      </c>
      <c r="J23" s="34">
        <f t="shared" si="0"/>
        <v>1080</v>
      </c>
      <c r="K23" s="28">
        <f t="shared" si="1"/>
        <v>180</v>
      </c>
      <c r="L23" s="35"/>
      <c r="M23" s="69"/>
      <c r="N23" s="97">
        <v>1080</v>
      </c>
      <c r="O23" s="99">
        <v>180</v>
      </c>
    </row>
    <row r="24" spans="1:15" ht="14.25">
      <c r="A24" s="104"/>
      <c r="B24" s="105"/>
      <c r="C24" s="107"/>
      <c r="D24" s="24"/>
      <c r="E24" s="24"/>
      <c r="F24" s="24"/>
      <c r="G24" s="24"/>
      <c r="H24" s="24"/>
      <c r="I24" s="27"/>
      <c r="J24" s="36">
        <f t="shared" si="0"/>
        <v>0</v>
      </c>
      <c r="K24" s="29">
        <f t="shared" si="1"/>
        <v>0</v>
      </c>
      <c r="L24" s="38">
        <f>SUM(D23:I24)</f>
        <v>1080</v>
      </c>
      <c r="M24" s="33">
        <f>IF(L24&gt;0,L24/COUNT(D23:I24),0)</f>
        <v>180</v>
      </c>
      <c r="N24" s="98"/>
      <c r="O24" s="100"/>
    </row>
    <row r="25" spans="1:15" ht="14.25">
      <c r="A25" s="101">
        <v>11</v>
      </c>
      <c r="B25" s="102" t="s">
        <v>52</v>
      </c>
      <c r="C25" s="103" t="s">
        <v>48</v>
      </c>
      <c r="D25" s="11">
        <v>168</v>
      </c>
      <c r="E25" s="11">
        <v>157</v>
      </c>
      <c r="F25" s="11">
        <v>199</v>
      </c>
      <c r="G25" s="11">
        <v>137</v>
      </c>
      <c r="H25" s="11">
        <v>164</v>
      </c>
      <c r="I25" s="26">
        <v>169</v>
      </c>
      <c r="J25" s="34">
        <f t="shared" si="0"/>
        <v>994</v>
      </c>
      <c r="K25" s="28">
        <f t="shared" si="1"/>
        <v>165.66666666666666</v>
      </c>
      <c r="L25" s="35"/>
      <c r="M25" s="69"/>
      <c r="N25" s="97">
        <v>994</v>
      </c>
      <c r="O25" s="99">
        <v>165.66666666666666</v>
      </c>
    </row>
    <row r="26" spans="1:15" ht="14.25">
      <c r="A26" s="104"/>
      <c r="B26" s="105"/>
      <c r="C26" s="107"/>
      <c r="D26" s="24"/>
      <c r="E26" s="24"/>
      <c r="F26" s="24"/>
      <c r="G26" s="24"/>
      <c r="H26" s="24"/>
      <c r="I26" s="27"/>
      <c r="J26" s="36">
        <f t="shared" si="0"/>
        <v>0</v>
      </c>
      <c r="K26" s="29">
        <f t="shared" si="1"/>
        <v>0</v>
      </c>
      <c r="L26" s="38">
        <f>SUM(D25:I26)</f>
        <v>994</v>
      </c>
      <c r="M26" s="33">
        <f>IF(L26&gt;0,L26/COUNT(D25:I26),0)</f>
        <v>165.66666666666666</v>
      </c>
      <c r="N26" s="98"/>
      <c r="O26" s="100"/>
    </row>
    <row r="27" spans="1:15" ht="14.25">
      <c r="A27" s="101">
        <v>12</v>
      </c>
      <c r="B27" s="102" t="s">
        <v>23</v>
      </c>
      <c r="C27" s="103" t="s">
        <v>15</v>
      </c>
      <c r="D27" s="11">
        <v>156</v>
      </c>
      <c r="E27" s="11">
        <v>127</v>
      </c>
      <c r="F27" s="11">
        <v>169</v>
      </c>
      <c r="G27" s="11">
        <v>158</v>
      </c>
      <c r="H27" s="11">
        <v>187</v>
      </c>
      <c r="I27" s="26">
        <v>165</v>
      </c>
      <c r="J27" s="34">
        <f t="shared" si="0"/>
        <v>962</v>
      </c>
      <c r="K27" s="28">
        <f t="shared" si="1"/>
        <v>160.33333333333334</v>
      </c>
      <c r="L27" s="35"/>
      <c r="M27" s="69"/>
      <c r="N27" s="97">
        <v>962</v>
      </c>
      <c r="O27" s="99">
        <v>160.33333333333334</v>
      </c>
    </row>
    <row r="28" spans="1:15" ht="14.25">
      <c r="A28" s="104"/>
      <c r="B28" s="105"/>
      <c r="C28" s="107"/>
      <c r="D28" s="24"/>
      <c r="E28" s="24"/>
      <c r="F28" s="24"/>
      <c r="G28" s="24"/>
      <c r="H28" s="24"/>
      <c r="I28" s="27"/>
      <c r="J28" s="36">
        <f t="shared" si="0"/>
        <v>0</v>
      </c>
      <c r="K28" s="29">
        <f t="shared" si="1"/>
        <v>0</v>
      </c>
      <c r="L28" s="38">
        <f>SUM(D27:I28)</f>
        <v>962</v>
      </c>
      <c r="M28" s="33">
        <f>IF(L28&gt;0,L28/COUNT(D27:I28),0)</f>
        <v>160.33333333333334</v>
      </c>
      <c r="N28" s="98"/>
      <c r="O28" s="100"/>
    </row>
    <row r="29" spans="1:15" ht="14.25">
      <c r="A29" s="101">
        <v>13</v>
      </c>
      <c r="B29" s="102" t="s">
        <v>60</v>
      </c>
      <c r="C29" s="103" t="s">
        <v>13</v>
      </c>
      <c r="I29" s="26"/>
      <c r="J29" s="34">
        <f t="shared" si="0"/>
        <v>0</v>
      </c>
      <c r="K29" s="28">
        <f t="shared" si="1"/>
        <v>0</v>
      </c>
      <c r="L29" s="35"/>
      <c r="M29" s="69"/>
      <c r="N29" s="97">
        <v>0</v>
      </c>
      <c r="O29" s="99">
        <v>0</v>
      </c>
    </row>
    <row r="30" spans="1:15" ht="14.25">
      <c r="A30" s="104"/>
      <c r="B30" s="105"/>
      <c r="C30" s="107"/>
      <c r="D30" s="24"/>
      <c r="E30" s="24"/>
      <c r="F30" s="24"/>
      <c r="G30" s="24"/>
      <c r="H30" s="24"/>
      <c r="I30" s="27"/>
      <c r="J30" s="36">
        <f t="shared" si="0"/>
        <v>0</v>
      </c>
      <c r="K30" s="29">
        <f t="shared" si="1"/>
        <v>0</v>
      </c>
      <c r="L30" s="38">
        <f>SUM(D29:I30)</f>
        <v>0</v>
      </c>
      <c r="M30" s="33">
        <f>IF(L30&gt;0,L30/COUNT(D29:I30),0)</f>
        <v>0</v>
      </c>
      <c r="N30" s="98"/>
      <c r="O30" s="100"/>
    </row>
    <row r="31" spans="1:15" ht="14.25">
      <c r="A31" s="101">
        <v>14</v>
      </c>
      <c r="B31" s="102" t="s">
        <v>32</v>
      </c>
      <c r="C31" s="103" t="s">
        <v>13</v>
      </c>
      <c r="I31" s="26"/>
      <c r="J31" s="34">
        <f t="shared" si="0"/>
        <v>0</v>
      </c>
      <c r="K31" s="28">
        <f t="shared" si="1"/>
        <v>0</v>
      </c>
      <c r="L31" s="35"/>
      <c r="M31" s="69"/>
      <c r="N31" s="97">
        <v>0</v>
      </c>
      <c r="O31" s="99">
        <v>0</v>
      </c>
    </row>
    <row r="32" spans="1:15" ht="14.25">
      <c r="A32" s="104"/>
      <c r="B32" s="105"/>
      <c r="C32" s="107"/>
      <c r="D32" s="24"/>
      <c r="E32" s="24"/>
      <c r="F32" s="24"/>
      <c r="G32" s="24"/>
      <c r="H32" s="24"/>
      <c r="I32" s="27"/>
      <c r="J32" s="36">
        <f t="shared" si="0"/>
        <v>0</v>
      </c>
      <c r="K32" s="29">
        <f t="shared" si="1"/>
        <v>0</v>
      </c>
      <c r="L32" s="38">
        <f>SUM(D31:I32)</f>
        <v>0</v>
      </c>
      <c r="M32" s="33">
        <f>IF(L32&gt;0,L32/COUNT(D31:I32),0)</f>
        <v>0</v>
      </c>
      <c r="N32" s="98"/>
      <c r="O32" s="100"/>
    </row>
    <row r="33" spans="1:15" ht="14.25">
      <c r="A33" s="101">
        <v>15</v>
      </c>
      <c r="B33" s="102" t="s">
        <v>42</v>
      </c>
      <c r="C33" s="103" t="s">
        <v>13</v>
      </c>
      <c r="I33" s="26"/>
      <c r="J33" s="34">
        <f t="shared" si="0"/>
        <v>0</v>
      </c>
      <c r="K33" s="28">
        <f t="shared" si="1"/>
        <v>0</v>
      </c>
      <c r="L33" s="35"/>
      <c r="M33" s="69"/>
      <c r="N33" s="97">
        <v>0</v>
      </c>
      <c r="O33" s="99">
        <v>0</v>
      </c>
    </row>
    <row r="34" spans="1:15" ht="14.25">
      <c r="A34" s="104"/>
      <c r="B34" s="105"/>
      <c r="C34" s="107"/>
      <c r="D34" s="24"/>
      <c r="E34" s="24"/>
      <c r="F34" s="24"/>
      <c r="G34" s="24"/>
      <c r="H34" s="24"/>
      <c r="I34" s="27"/>
      <c r="J34" s="36">
        <f t="shared" si="0"/>
        <v>0</v>
      </c>
      <c r="K34" s="29">
        <f t="shared" si="1"/>
        <v>0</v>
      </c>
      <c r="L34" s="38">
        <f>SUM(D33:I34)</f>
        <v>0</v>
      </c>
      <c r="M34" s="33">
        <f>IF(L34&gt;0,L34/COUNT(D33:I34),0)</f>
        <v>0</v>
      </c>
      <c r="N34" s="98"/>
      <c r="O34" s="100"/>
    </row>
    <row r="35" spans="1:15" ht="14.25">
      <c r="A35" s="108">
        <v>16</v>
      </c>
      <c r="B35" s="110" t="s">
        <v>44</v>
      </c>
      <c r="C35" s="112" t="s">
        <v>13</v>
      </c>
      <c r="D35" s="55"/>
      <c r="E35" s="55"/>
      <c r="F35" s="55"/>
      <c r="G35" s="55"/>
      <c r="H35" s="55"/>
      <c r="I35" s="72"/>
      <c r="J35" s="59">
        <f t="shared" si="0"/>
        <v>0</v>
      </c>
      <c r="K35" s="73">
        <f t="shared" si="1"/>
        <v>0</v>
      </c>
      <c r="L35" s="61"/>
      <c r="M35" s="74"/>
      <c r="N35" s="114">
        <v>0</v>
      </c>
      <c r="O35" s="116">
        <v>0</v>
      </c>
    </row>
    <row r="36" spans="1:15" ht="15" thickBot="1">
      <c r="A36" s="109"/>
      <c r="B36" s="111"/>
      <c r="C36" s="113"/>
      <c r="D36" s="75"/>
      <c r="E36" s="75"/>
      <c r="F36" s="75"/>
      <c r="G36" s="75"/>
      <c r="H36" s="75"/>
      <c r="I36" s="76"/>
      <c r="J36" s="77">
        <f t="shared" si="0"/>
        <v>0</v>
      </c>
      <c r="K36" s="78">
        <f t="shared" si="1"/>
        <v>0</v>
      </c>
      <c r="L36" s="79">
        <f>SUM(D35:I36)</f>
        <v>0</v>
      </c>
      <c r="M36" s="80">
        <f>IF(L36&gt;0,L36/COUNT(D35:I36),0)</f>
        <v>0</v>
      </c>
      <c r="N36" s="115"/>
      <c r="O36" s="117"/>
    </row>
    <row r="37" spans="1:15" ht="14.25">
      <c r="A37" s="101">
        <v>17</v>
      </c>
      <c r="B37" s="102" t="s">
        <v>25</v>
      </c>
      <c r="C37" s="103" t="s">
        <v>17</v>
      </c>
      <c r="I37" s="26"/>
      <c r="J37" s="34">
        <f t="shared" si="0"/>
        <v>0</v>
      </c>
      <c r="K37" s="28">
        <f t="shared" si="1"/>
        <v>0</v>
      </c>
      <c r="L37" s="35"/>
      <c r="M37" s="69"/>
      <c r="N37" s="97">
        <v>0</v>
      </c>
      <c r="O37" s="99">
        <v>0</v>
      </c>
    </row>
    <row r="38" spans="1:15" ht="14.25">
      <c r="A38" s="104"/>
      <c r="B38" s="105"/>
      <c r="C38" s="107"/>
      <c r="D38" s="24"/>
      <c r="E38" s="24"/>
      <c r="F38" s="24"/>
      <c r="G38" s="24"/>
      <c r="H38" s="24"/>
      <c r="I38" s="27"/>
      <c r="J38" s="36">
        <f t="shared" si="0"/>
        <v>0</v>
      </c>
      <c r="K38" s="29">
        <f t="shared" si="1"/>
        <v>0</v>
      </c>
      <c r="L38" s="38">
        <f>SUM(D37:I38)</f>
        <v>0</v>
      </c>
      <c r="M38" s="33">
        <f>IF(L38&gt;0,L38/COUNT(D37:I38),0)</f>
        <v>0</v>
      </c>
      <c r="N38" s="98"/>
      <c r="O38" s="100"/>
    </row>
    <row r="39" spans="1:15" ht="14.25">
      <c r="A39" s="101">
        <v>18</v>
      </c>
      <c r="B39" s="102" t="s">
        <v>49</v>
      </c>
      <c r="C39" s="103" t="s">
        <v>17</v>
      </c>
      <c r="I39" s="26"/>
      <c r="J39" s="34">
        <f t="shared" si="0"/>
        <v>0</v>
      </c>
      <c r="K39" s="28">
        <f t="shared" si="1"/>
        <v>0</v>
      </c>
      <c r="L39" s="35"/>
      <c r="M39" s="69"/>
      <c r="N39" s="97">
        <v>0</v>
      </c>
      <c r="O39" s="99">
        <v>0</v>
      </c>
    </row>
    <row r="40" spans="1:15" ht="14.25">
      <c r="A40" s="104"/>
      <c r="B40" s="105"/>
      <c r="C40" s="107"/>
      <c r="D40" s="24"/>
      <c r="E40" s="24"/>
      <c r="F40" s="24"/>
      <c r="G40" s="24"/>
      <c r="H40" s="24"/>
      <c r="I40" s="27"/>
      <c r="J40" s="36">
        <f t="shared" si="0"/>
        <v>0</v>
      </c>
      <c r="K40" s="29">
        <f t="shared" si="1"/>
        <v>0</v>
      </c>
      <c r="L40" s="38">
        <f>SUM(D39:I40)</f>
        <v>0</v>
      </c>
      <c r="M40" s="33">
        <f>IF(L40&gt;0,L40/COUNT(D39:I40),0)</f>
        <v>0</v>
      </c>
      <c r="N40" s="98"/>
      <c r="O40" s="100"/>
    </row>
    <row r="41" spans="1:15" ht="14.25">
      <c r="A41" s="101">
        <v>19</v>
      </c>
      <c r="B41" s="102" t="s">
        <v>18</v>
      </c>
      <c r="C41" s="103" t="s">
        <v>13</v>
      </c>
      <c r="I41" s="26"/>
      <c r="J41" s="34">
        <f t="shared" si="0"/>
        <v>0</v>
      </c>
      <c r="K41" s="28">
        <f t="shared" si="1"/>
        <v>0</v>
      </c>
      <c r="L41" s="35"/>
      <c r="M41" s="69"/>
      <c r="N41" s="97">
        <v>0</v>
      </c>
      <c r="O41" s="99">
        <v>0</v>
      </c>
    </row>
    <row r="42" spans="1:15" ht="14.25">
      <c r="A42" s="104"/>
      <c r="B42" s="105"/>
      <c r="C42" s="107"/>
      <c r="D42" s="24"/>
      <c r="E42" s="24"/>
      <c r="F42" s="24"/>
      <c r="G42" s="24"/>
      <c r="H42" s="24"/>
      <c r="I42" s="27"/>
      <c r="J42" s="36">
        <f t="shared" si="0"/>
        <v>0</v>
      </c>
      <c r="K42" s="29">
        <f t="shared" si="1"/>
        <v>0</v>
      </c>
      <c r="L42" s="38">
        <f>SUM(D41:I42)</f>
        <v>0</v>
      </c>
      <c r="M42" s="33">
        <f>IF(L42&gt;0,L42/COUNT(D41:I42),0)</f>
        <v>0</v>
      </c>
      <c r="N42" s="98"/>
      <c r="O42" s="100"/>
    </row>
    <row r="43" spans="1:15" ht="14.25">
      <c r="A43" s="101">
        <v>20</v>
      </c>
      <c r="B43" s="102" t="s">
        <v>27</v>
      </c>
      <c r="C43" s="103" t="s">
        <v>15</v>
      </c>
      <c r="I43" s="26"/>
      <c r="J43" s="34">
        <f t="shared" si="0"/>
        <v>0</v>
      </c>
      <c r="K43" s="28">
        <f t="shared" si="1"/>
        <v>0</v>
      </c>
      <c r="L43" s="35"/>
      <c r="M43" s="69"/>
      <c r="N43" s="97">
        <v>0</v>
      </c>
      <c r="O43" s="99">
        <v>0</v>
      </c>
    </row>
    <row r="44" spans="1:15" ht="14.25">
      <c r="A44" s="104"/>
      <c r="B44" s="105"/>
      <c r="C44" s="107"/>
      <c r="D44" s="24"/>
      <c r="E44" s="24"/>
      <c r="F44" s="24"/>
      <c r="G44" s="24"/>
      <c r="H44" s="24"/>
      <c r="I44" s="27"/>
      <c r="J44" s="36">
        <f t="shared" si="0"/>
        <v>0</v>
      </c>
      <c r="K44" s="29">
        <f t="shared" si="1"/>
        <v>0</v>
      </c>
      <c r="L44" s="38">
        <f>SUM(D43:I44)</f>
        <v>0</v>
      </c>
      <c r="M44" s="33">
        <f>IF(L44&gt;0,L44/COUNT(D43:I44),0)</f>
        <v>0</v>
      </c>
      <c r="N44" s="98"/>
      <c r="O44" s="100"/>
    </row>
    <row r="45" spans="1:15" ht="14.25">
      <c r="A45" s="101">
        <v>21</v>
      </c>
      <c r="B45" s="102" t="s">
        <v>54</v>
      </c>
      <c r="C45" s="103" t="s">
        <v>13</v>
      </c>
      <c r="I45" s="26"/>
      <c r="J45" s="34">
        <f t="shared" si="0"/>
        <v>0</v>
      </c>
      <c r="K45" s="28">
        <f t="shared" si="1"/>
        <v>0</v>
      </c>
      <c r="L45" s="35"/>
      <c r="M45" s="69"/>
      <c r="N45" s="97">
        <v>0</v>
      </c>
      <c r="O45" s="99">
        <v>0</v>
      </c>
    </row>
    <row r="46" spans="1:15" ht="14.25">
      <c r="A46" s="104"/>
      <c r="B46" s="105"/>
      <c r="C46" s="107"/>
      <c r="D46" s="24"/>
      <c r="E46" s="24"/>
      <c r="F46" s="24"/>
      <c r="G46" s="24"/>
      <c r="H46" s="24"/>
      <c r="I46" s="27"/>
      <c r="J46" s="36">
        <f t="shared" si="0"/>
        <v>0</v>
      </c>
      <c r="K46" s="29">
        <f t="shared" si="1"/>
        <v>0</v>
      </c>
      <c r="L46" s="38">
        <f>SUM(D45:I46)</f>
        <v>0</v>
      </c>
      <c r="M46" s="33">
        <f>IF(L46&gt;0,L46/COUNT(D45:I46),0)</f>
        <v>0</v>
      </c>
      <c r="N46" s="98"/>
      <c r="O46" s="100"/>
    </row>
    <row r="47" spans="1:15" ht="14.25">
      <c r="A47" s="101">
        <v>22</v>
      </c>
      <c r="B47" s="102" t="s">
        <v>16</v>
      </c>
      <c r="C47" s="103" t="s">
        <v>17</v>
      </c>
      <c r="I47" s="26"/>
      <c r="J47" s="34">
        <f t="shared" si="0"/>
        <v>0</v>
      </c>
      <c r="K47" s="28">
        <f t="shared" si="1"/>
        <v>0</v>
      </c>
      <c r="L47" s="35"/>
      <c r="M47" s="69"/>
      <c r="N47" s="97">
        <v>0</v>
      </c>
      <c r="O47" s="99">
        <v>0</v>
      </c>
    </row>
    <row r="48" spans="1:15" ht="14.25">
      <c r="A48" s="104"/>
      <c r="B48" s="105"/>
      <c r="C48" s="107"/>
      <c r="D48" s="24"/>
      <c r="E48" s="24"/>
      <c r="F48" s="24"/>
      <c r="G48" s="24"/>
      <c r="H48" s="24"/>
      <c r="I48" s="27"/>
      <c r="J48" s="36">
        <f t="shared" si="0"/>
        <v>0</v>
      </c>
      <c r="K48" s="29">
        <f t="shared" si="1"/>
        <v>0</v>
      </c>
      <c r="L48" s="38">
        <f>SUM(D47:I48)</f>
        <v>0</v>
      </c>
      <c r="M48" s="33">
        <f>IF(L48&gt;0,L48/COUNT(D47:I48),0)</f>
        <v>0</v>
      </c>
      <c r="N48" s="98"/>
      <c r="O48" s="100"/>
    </row>
    <row r="49" spans="1:15" ht="14.25">
      <c r="A49" s="101">
        <v>23</v>
      </c>
      <c r="B49" s="102" t="s">
        <v>58</v>
      </c>
      <c r="C49" s="103" t="s">
        <v>15</v>
      </c>
      <c r="I49" s="26"/>
      <c r="J49" s="34">
        <f t="shared" si="0"/>
        <v>0</v>
      </c>
      <c r="K49" s="28">
        <f t="shared" si="1"/>
        <v>0</v>
      </c>
      <c r="L49" s="35"/>
      <c r="M49" s="69"/>
      <c r="N49" s="97">
        <v>0</v>
      </c>
      <c r="O49" s="99">
        <v>0</v>
      </c>
    </row>
    <row r="50" spans="1:15" ht="14.25">
      <c r="A50" s="104"/>
      <c r="B50" s="105"/>
      <c r="C50" s="107"/>
      <c r="D50" s="24"/>
      <c r="E50" s="24"/>
      <c r="F50" s="24"/>
      <c r="G50" s="24"/>
      <c r="H50" s="24"/>
      <c r="I50" s="27"/>
      <c r="J50" s="36">
        <f t="shared" si="0"/>
        <v>0</v>
      </c>
      <c r="K50" s="29">
        <f t="shared" si="1"/>
        <v>0</v>
      </c>
      <c r="L50" s="38">
        <f>SUM(D49:I50)</f>
        <v>0</v>
      </c>
      <c r="M50" s="33">
        <f>IF(L50&gt;0,L50/COUNT(D49:I50),0)</f>
        <v>0</v>
      </c>
      <c r="N50" s="98"/>
      <c r="O50" s="100"/>
    </row>
    <row r="51" spans="1:15" ht="14.25">
      <c r="A51" s="101">
        <v>24</v>
      </c>
      <c r="B51" s="102" t="s">
        <v>59</v>
      </c>
      <c r="C51" s="103" t="s">
        <v>15</v>
      </c>
      <c r="I51" s="26"/>
      <c r="J51" s="34">
        <f t="shared" si="0"/>
        <v>0</v>
      </c>
      <c r="K51" s="28">
        <f t="shared" si="1"/>
        <v>0</v>
      </c>
      <c r="L51" s="35"/>
      <c r="M51" s="69"/>
      <c r="N51" s="97">
        <v>0</v>
      </c>
      <c r="O51" s="99">
        <v>0</v>
      </c>
    </row>
    <row r="52" spans="1:15" ht="14.25">
      <c r="A52" s="104"/>
      <c r="B52" s="105"/>
      <c r="C52" s="107"/>
      <c r="D52" s="24"/>
      <c r="E52" s="24"/>
      <c r="F52" s="24"/>
      <c r="G52" s="24"/>
      <c r="H52" s="24"/>
      <c r="I52" s="27"/>
      <c r="J52" s="36">
        <f t="shared" si="0"/>
        <v>0</v>
      </c>
      <c r="K52" s="29">
        <f t="shared" si="1"/>
        <v>0</v>
      </c>
      <c r="L52" s="38">
        <f>SUM(D51:I52)</f>
        <v>0</v>
      </c>
      <c r="M52" s="33">
        <f>IF(L52&gt;0,L52/COUNT(D51:I52),0)</f>
        <v>0</v>
      </c>
      <c r="N52" s="98"/>
      <c r="O52" s="100"/>
    </row>
    <row r="53" spans="1:15" ht="14.25">
      <c r="A53" s="101">
        <v>25</v>
      </c>
      <c r="B53" s="102" t="s">
        <v>24</v>
      </c>
      <c r="C53" s="103" t="s">
        <v>17</v>
      </c>
      <c r="I53" s="26"/>
      <c r="J53" s="34">
        <f t="shared" si="0"/>
        <v>0</v>
      </c>
      <c r="K53" s="28">
        <f t="shared" si="1"/>
        <v>0</v>
      </c>
      <c r="L53" s="35"/>
      <c r="M53" s="69"/>
      <c r="N53" s="97">
        <v>0</v>
      </c>
      <c r="O53" s="99">
        <v>0</v>
      </c>
    </row>
    <row r="54" spans="1:15" ht="14.25">
      <c r="A54" s="104"/>
      <c r="B54" s="105"/>
      <c r="C54" s="107"/>
      <c r="D54" s="24"/>
      <c r="E54" s="24"/>
      <c r="F54" s="24"/>
      <c r="G54" s="24"/>
      <c r="H54" s="24"/>
      <c r="I54" s="27"/>
      <c r="J54" s="36">
        <f t="shared" si="0"/>
        <v>0</v>
      </c>
      <c r="K54" s="29">
        <f t="shared" si="1"/>
        <v>0</v>
      </c>
      <c r="L54" s="38">
        <f>SUM(D53:I54)</f>
        <v>0</v>
      </c>
      <c r="M54" s="33">
        <f>IF(L54&gt;0,L54/COUNT(D53:I54),0)</f>
        <v>0</v>
      </c>
      <c r="N54" s="98"/>
      <c r="O54" s="100"/>
    </row>
    <row r="55" spans="1:15" ht="14.25">
      <c r="A55" s="101">
        <v>26</v>
      </c>
      <c r="B55" s="102" t="s">
        <v>21</v>
      </c>
      <c r="C55" s="103" t="s">
        <v>13</v>
      </c>
      <c r="I55" s="26"/>
      <c r="J55" s="34">
        <f t="shared" si="0"/>
        <v>0</v>
      </c>
      <c r="K55" s="28">
        <f t="shared" si="1"/>
        <v>0</v>
      </c>
      <c r="L55" s="35"/>
      <c r="M55" s="69"/>
      <c r="N55" s="97">
        <v>0</v>
      </c>
      <c r="O55" s="99">
        <v>0</v>
      </c>
    </row>
    <row r="56" spans="1:15" ht="14.25">
      <c r="A56" s="104"/>
      <c r="B56" s="105"/>
      <c r="C56" s="107"/>
      <c r="D56" s="24"/>
      <c r="E56" s="24"/>
      <c r="F56" s="24"/>
      <c r="G56" s="24"/>
      <c r="H56" s="24"/>
      <c r="I56" s="27"/>
      <c r="J56" s="36">
        <f t="shared" si="0"/>
        <v>0</v>
      </c>
      <c r="K56" s="29">
        <f t="shared" si="1"/>
        <v>0</v>
      </c>
      <c r="L56" s="38">
        <f>SUM(D55:I56)</f>
        <v>0</v>
      </c>
      <c r="M56" s="33">
        <f>IF(L56&gt;0,L56/COUNT(D55:I56),0)</f>
        <v>0</v>
      </c>
      <c r="N56" s="98"/>
      <c r="O56" s="100"/>
    </row>
    <row r="57" spans="1:15" ht="14.25">
      <c r="A57" s="101">
        <v>27</v>
      </c>
      <c r="B57" s="102" t="s">
        <v>64</v>
      </c>
      <c r="C57" s="103" t="s">
        <v>13</v>
      </c>
      <c r="I57" s="26"/>
      <c r="J57" s="34">
        <f t="shared" si="0"/>
        <v>0</v>
      </c>
      <c r="K57" s="28">
        <f t="shared" si="1"/>
        <v>0</v>
      </c>
      <c r="L57" s="35"/>
      <c r="M57" s="69"/>
      <c r="N57" s="97">
        <v>0</v>
      </c>
      <c r="O57" s="99">
        <v>0</v>
      </c>
    </row>
    <row r="58" spans="1:15" ht="14.25">
      <c r="A58" s="104"/>
      <c r="B58" s="105"/>
      <c r="C58" s="107"/>
      <c r="D58" s="24"/>
      <c r="E58" s="24"/>
      <c r="F58" s="24"/>
      <c r="G58" s="24"/>
      <c r="H58" s="24"/>
      <c r="I58" s="27"/>
      <c r="J58" s="36">
        <f t="shared" si="0"/>
        <v>0</v>
      </c>
      <c r="K58" s="29">
        <f t="shared" si="1"/>
        <v>0</v>
      </c>
      <c r="L58" s="38">
        <f>SUM(D57:I58)</f>
        <v>0</v>
      </c>
      <c r="M58" s="33">
        <f>IF(L58&gt;0,L58/COUNT(D57:I58),0)</f>
        <v>0</v>
      </c>
      <c r="N58" s="98"/>
      <c r="O58" s="100"/>
    </row>
    <row r="59" spans="1:15" ht="14.25">
      <c r="A59" s="101">
        <v>28</v>
      </c>
      <c r="B59" s="102" t="s">
        <v>65</v>
      </c>
      <c r="C59" s="103" t="s">
        <v>13</v>
      </c>
      <c r="I59" s="26"/>
      <c r="J59" s="34">
        <f t="shared" si="0"/>
        <v>0</v>
      </c>
      <c r="K59" s="28">
        <f t="shared" si="1"/>
        <v>0</v>
      </c>
      <c r="L59" s="35"/>
      <c r="M59" s="69"/>
      <c r="N59" s="97">
        <v>0</v>
      </c>
      <c r="O59" s="99">
        <v>0</v>
      </c>
    </row>
    <row r="60" spans="1:15" ht="14.25">
      <c r="A60" s="104"/>
      <c r="B60" s="105"/>
      <c r="C60" s="107"/>
      <c r="D60" s="24"/>
      <c r="E60" s="24"/>
      <c r="F60" s="24"/>
      <c r="G60" s="24"/>
      <c r="H60" s="24"/>
      <c r="I60" s="27"/>
      <c r="J60" s="36">
        <f t="shared" si="0"/>
        <v>0</v>
      </c>
      <c r="K60" s="29">
        <f t="shared" si="1"/>
        <v>0</v>
      </c>
      <c r="L60" s="38">
        <f>SUM(D59:I60)</f>
        <v>0</v>
      </c>
      <c r="M60" s="33">
        <f>IF(L60&gt;0,L60/COUNT(D59:I60),0)</f>
        <v>0</v>
      </c>
      <c r="N60" s="98"/>
      <c r="O60" s="100"/>
    </row>
    <row r="61" spans="1:15" ht="14.25">
      <c r="A61" s="101">
        <v>29</v>
      </c>
      <c r="B61" s="102" t="s">
        <v>66</v>
      </c>
      <c r="C61" s="103" t="s">
        <v>31</v>
      </c>
      <c r="I61" s="26"/>
      <c r="J61" s="34">
        <f t="shared" si="0"/>
        <v>0</v>
      </c>
      <c r="K61" s="28">
        <f t="shared" si="1"/>
        <v>0</v>
      </c>
      <c r="L61" s="35"/>
      <c r="M61" s="69"/>
      <c r="N61" s="97">
        <v>0</v>
      </c>
      <c r="O61" s="99">
        <v>0</v>
      </c>
    </row>
    <row r="62" spans="1:15" ht="14.25">
      <c r="A62" s="104"/>
      <c r="B62" s="105"/>
      <c r="C62" s="107"/>
      <c r="D62" s="24"/>
      <c r="E62" s="24"/>
      <c r="F62" s="24"/>
      <c r="G62" s="24"/>
      <c r="H62" s="24"/>
      <c r="I62" s="27"/>
      <c r="J62" s="36">
        <f t="shared" si="0"/>
        <v>0</v>
      </c>
      <c r="K62" s="29">
        <f t="shared" si="1"/>
        <v>0</v>
      </c>
      <c r="L62" s="38">
        <f>SUM(D61:I62)</f>
        <v>0</v>
      </c>
      <c r="M62" s="33">
        <f>IF(L62&gt;0,L62/COUNT(D61:I62),0)</f>
        <v>0</v>
      </c>
      <c r="N62" s="98"/>
      <c r="O62" s="100"/>
    </row>
    <row r="63" spans="1:15" ht="14.25">
      <c r="A63" s="101">
        <v>30</v>
      </c>
      <c r="B63" s="102" t="s">
        <v>19</v>
      </c>
      <c r="C63" s="103" t="s">
        <v>17</v>
      </c>
      <c r="I63" s="26"/>
      <c r="J63" s="34">
        <f t="shared" si="0"/>
        <v>0</v>
      </c>
      <c r="K63" s="28">
        <f t="shared" si="1"/>
        <v>0</v>
      </c>
      <c r="L63" s="35"/>
      <c r="M63" s="69"/>
      <c r="N63" s="97">
        <v>0</v>
      </c>
      <c r="O63" s="99">
        <v>0</v>
      </c>
    </row>
    <row r="64" spans="1:15" ht="14.25">
      <c r="A64" s="104"/>
      <c r="B64" s="105"/>
      <c r="C64" s="107"/>
      <c r="D64" s="24"/>
      <c r="E64" s="24"/>
      <c r="F64" s="24"/>
      <c r="G64" s="24"/>
      <c r="H64" s="24"/>
      <c r="I64" s="27"/>
      <c r="J64" s="36">
        <f t="shared" si="0"/>
        <v>0</v>
      </c>
      <c r="K64" s="29">
        <f t="shared" si="1"/>
        <v>0</v>
      </c>
      <c r="L64" s="38">
        <f>SUM(D63:I64)</f>
        <v>0</v>
      </c>
      <c r="M64" s="33">
        <f>IF(L64&gt;0,L64/COUNT(D63:I64),0)</f>
        <v>0</v>
      </c>
      <c r="N64" s="98"/>
      <c r="O64" s="100"/>
    </row>
    <row r="65" spans="1:15" ht="14.25">
      <c r="A65" s="101">
        <v>31</v>
      </c>
      <c r="B65" s="102" t="s">
        <v>14</v>
      </c>
      <c r="C65" s="103" t="s">
        <v>15</v>
      </c>
      <c r="I65" s="26"/>
      <c r="J65" s="34">
        <f t="shared" si="0"/>
        <v>0</v>
      </c>
      <c r="K65" s="28">
        <f t="shared" si="1"/>
        <v>0</v>
      </c>
      <c r="L65" s="35"/>
      <c r="M65" s="69"/>
      <c r="N65" s="97">
        <v>0</v>
      </c>
      <c r="O65" s="99">
        <v>0</v>
      </c>
    </row>
    <row r="66" spans="1:15" ht="14.25">
      <c r="A66" s="104"/>
      <c r="B66" s="105"/>
      <c r="C66" s="107"/>
      <c r="D66" s="24"/>
      <c r="E66" s="24"/>
      <c r="F66" s="24"/>
      <c r="G66" s="24"/>
      <c r="H66" s="24"/>
      <c r="I66" s="27"/>
      <c r="J66" s="36">
        <f t="shared" si="0"/>
        <v>0</v>
      </c>
      <c r="K66" s="29">
        <f t="shared" si="1"/>
        <v>0</v>
      </c>
      <c r="L66" s="38">
        <f>SUM(D65:I66)</f>
        <v>0</v>
      </c>
      <c r="M66" s="33">
        <f>IF(L66&gt;0,L66/COUNT(D65:I66),0)</f>
        <v>0</v>
      </c>
      <c r="N66" s="98"/>
      <c r="O66" s="100"/>
    </row>
    <row r="67" spans="1:15" ht="14.25">
      <c r="A67" s="101">
        <v>32</v>
      </c>
      <c r="B67" s="102" t="s">
        <v>68</v>
      </c>
      <c r="C67" s="103" t="s">
        <v>13</v>
      </c>
      <c r="I67" s="26"/>
      <c r="J67" s="34">
        <f t="shared" si="0"/>
        <v>0</v>
      </c>
      <c r="K67" s="28">
        <f t="shared" si="1"/>
        <v>0</v>
      </c>
      <c r="L67" s="35"/>
      <c r="M67" s="69"/>
      <c r="N67" s="97">
        <v>0</v>
      </c>
      <c r="O67" s="99">
        <v>0</v>
      </c>
    </row>
    <row r="68" spans="1:15" ht="14.25">
      <c r="A68" s="104"/>
      <c r="B68" s="105"/>
      <c r="C68" s="107"/>
      <c r="D68" s="24"/>
      <c r="E68" s="24"/>
      <c r="F68" s="24"/>
      <c r="G68" s="24"/>
      <c r="H68" s="24"/>
      <c r="I68" s="27"/>
      <c r="J68" s="36">
        <f t="shared" si="0"/>
        <v>0</v>
      </c>
      <c r="K68" s="29">
        <f t="shared" si="1"/>
        <v>0</v>
      </c>
      <c r="L68" s="38">
        <f>SUM(D67:I68)</f>
        <v>0</v>
      </c>
      <c r="M68" s="33">
        <f>IF(L68&gt;0,L68/COUNT(D67:I68),0)</f>
        <v>0</v>
      </c>
      <c r="N68" s="98"/>
      <c r="O68" s="100"/>
    </row>
    <row r="69" spans="1:15" ht="14.25">
      <c r="A69" s="101">
        <v>33</v>
      </c>
      <c r="B69" s="102" t="s">
        <v>26</v>
      </c>
      <c r="C69" s="103" t="s">
        <v>13</v>
      </c>
      <c r="I69" s="26"/>
      <c r="J69" s="34">
        <f t="shared" si="0"/>
        <v>0</v>
      </c>
      <c r="K69" s="28">
        <f t="shared" si="1"/>
        <v>0</v>
      </c>
      <c r="L69" s="35"/>
      <c r="M69" s="69"/>
      <c r="N69" s="97">
        <v>0</v>
      </c>
      <c r="O69" s="99">
        <v>0</v>
      </c>
    </row>
    <row r="70" spans="1:15" ht="15" thickBot="1">
      <c r="A70" s="101"/>
      <c r="B70" s="102"/>
      <c r="C70" s="103"/>
      <c r="I70" s="26"/>
      <c r="J70" s="34">
        <f t="shared" si="0"/>
        <v>0</v>
      </c>
      <c r="K70" s="28">
        <f t="shared" si="1"/>
        <v>0</v>
      </c>
      <c r="L70" s="35">
        <f>SUM(D69:I70)</f>
        <v>0</v>
      </c>
      <c r="M70" s="32">
        <f>IF(L70&gt;0,L70/COUNT(D69:I70),0)</f>
        <v>0</v>
      </c>
      <c r="N70" s="97"/>
      <c r="O70" s="99"/>
    </row>
    <row r="71" spans="1:15" ht="6" customHeight="1">
      <c r="A71" s="65"/>
      <c r="B71" s="66"/>
      <c r="C71" s="66"/>
      <c r="D71" s="65"/>
      <c r="E71" s="65"/>
      <c r="F71" s="65"/>
      <c r="G71" s="65"/>
      <c r="H71" s="65"/>
      <c r="I71" s="65"/>
      <c r="J71" s="66"/>
      <c r="K71" s="66"/>
      <c r="L71" s="66"/>
      <c r="M71" s="68"/>
      <c r="N71" s="66"/>
      <c r="O71" s="66"/>
    </row>
  </sheetData>
  <mergeCells count="166">
    <mergeCell ref="O5:O6"/>
    <mergeCell ref="A5:A6"/>
    <mergeCell ref="B5:B6"/>
    <mergeCell ref="C5:C6"/>
    <mergeCell ref="N5:N6"/>
    <mergeCell ref="O9:O10"/>
    <mergeCell ref="A11:A12"/>
    <mergeCell ref="B11:B12"/>
    <mergeCell ref="C11:C12"/>
    <mergeCell ref="N11:N12"/>
    <mergeCell ref="O11:O12"/>
    <mergeCell ref="A9:A10"/>
    <mergeCell ref="B9:B10"/>
    <mergeCell ref="C9:C10"/>
    <mergeCell ref="N9:N10"/>
    <mergeCell ref="O13:O14"/>
    <mergeCell ref="A15:A16"/>
    <mergeCell ref="B15:B16"/>
    <mergeCell ref="C15:C16"/>
    <mergeCell ref="N15:N16"/>
    <mergeCell ref="O15:O16"/>
    <mergeCell ref="A13:A14"/>
    <mergeCell ref="B13:B14"/>
    <mergeCell ref="C13:C14"/>
    <mergeCell ref="N13:N14"/>
    <mergeCell ref="O17:O18"/>
    <mergeCell ref="A19:A20"/>
    <mergeCell ref="B19:B20"/>
    <mergeCell ref="C19:C20"/>
    <mergeCell ref="N19:N20"/>
    <mergeCell ref="O19:O20"/>
    <mergeCell ref="A17:A18"/>
    <mergeCell ref="B17:B18"/>
    <mergeCell ref="C17:C18"/>
    <mergeCell ref="N17:N18"/>
    <mergeCell ref="O21:O22"/>
    <mergeCell ref="A23:A24"/>
    <mergeCell ref="B23:B24"/>
    <mergeCell ref="C23:C24"/>
    <mergeCell ref="N23:N24"/>
    <mergeCell ref="O23:O24"/>
    <mergeCell ref="A21:A22"/>
    <mergeCell ref="B21:B22"/>
    <mergeCell ref="C21:C22"/>
    <mergeCell ref="N21:N22"/>
    <mergeCell ref="O25:O26"/>
    <mergeCell ref="A27:A28"/>
    <mergeCell ref="B27:B28"/>
    <mergeCell ref="C27:C28"/>
    <mergeCell ref="N27:N28"/>
    <mergeCell ref="O27:O28"/>
    <mergeCell ref="A25:A26"/>
    <mergeCell ref="B25:B26"/>
    <mergeCell ref="C25:C26"/>
    <mergeCell ref="N25:N26"/>
    <mergeCell ref="O29:O30"/>
    <mergeCell ref="A31:A32"/>
    <mergeCell ref="B31:B32"/>
    <mergeCell ref="C31:C32"/>
    <mergeCell ref="N31:N32"/>
    <mergeCell ref="O31:O32"/>
    <mergeCell ref="A29:A30"/>
    <mergeCell ref="B29:B30"/>
    <mergeCell ref="C29:C30"/>
    <mergeCell ref="N29:N30"/>
    <mergeCell ref="O33:O34"/>
    <mergeCell ref="A35:A36"/>
    <mergeCell ref="B35:B36"/>
    <mergeCell ref="C35:C36"/>
    <mergeCell ref="N35:N36"/>
    <mergeCell ref="O35:O36"/>
    <mergeCell ref="A33:A34"/>
    <mergeCell ref="B33:B34"/>
    <mergeCell ref="C33:C34"/>
    <mergeCell ref="N33:N34"/>
    <mergeCell ref="O37:O38"/>
    <mergeCell ref="A39:A40"/>
    <mergeCell ref="B39:B40"/>
    <mergeCell ref="C39:C40"/>
    <mergeCell ref="N39:N40"/>
    <mergeCell ref="O39:O40"/>
    <mergeCell ref="A37:A38"/>
    <mergeCell ref="B37:B38"/>
    <mergeCell ref="C37:C38"/>
    <mergeCell ref="N37:N38"/>
    <mergeCell ref="O41:O42"/>
    <mergeCell ref="A43:A44"/>
    <mergeCell ref="B43:B44"/>
    <mergeCell ref="C43:C44"/>
    <mergeCell ref="N43:N44"/>
    <mergeCell ref="O43:O44"/>
    <mergeCell ref="A41:A42"/>
    <mergeCell ref="B41:B42"/>
    <mergeCell ref="C41:C42"/>
    <mergeCell ref="N41:N42"/>
    <mergeCell ref="O45:O46"/>
    <mergeCell ref="A47:A48"/>
    <mergeCell ref="B47:B48"/>
    <mergeCell ref="C47:C48"/>
    <mergeCell ref="N47:N48"/>
    <mergeCell ref="O47:O48"/>
    <mergeCell ref="A45:A46"/>
    <mergeCell ref="B45:B46"/>
    <mergeCell ref="C45:C46"/>
    <mergeCell ref="N45:N46"/>
    <mergeCell ref="O49:O50"/>
    <mergeCell ref="A51:A52"/>
    <mergeCell ref="B51:B52"/>
    <mergeCell ref="C51:C52"/>
    <mergeCell ref="N51:N52"/>
    <mergeCell ref="O51:O52"/>
    <mergeCell ref="A49:A50"/>
    <mergeCell ref="B49:B50"/>
    <mergeCell ref="C49:C50"/>
    <mergeCell ref="N49:N50"/>
    <mergeCell ref="O53:O54"/>
    <mergeCell ref="A55:A56"/>
    <mergeCell ref="B55:B56"/>
    <mergeCell ref="C55:C56"/>
    <mergeCell ref="N55:N56"/>
    <mergeCell ref="O55:O56"/>
    <mergeCell ref="A53:A54"/>
    <mergeCell ref="B53:B54"/>
    <mergeCell ref="C53:C54"/>
    <mergeCell ref="N53:N54"/>
    <mergeCell ref="O57:O58"/>
    <mergeCell ref="A59:A60"/>
    <mergeCell ref="B59:B60"/>
    <mergeCell ref="C59:C60"/>
    <mergeCell ref="N59:N60"/>
    <mergeCell ref="O59:O60"/>
    <mergeCell ref="A57:A58"/>
    <mergeCell ref="B57:B58"/>
    <mergeCell ref="C57:C58"/>
    <mergeCell ref="N57:N58"/>
    <mergeCell ref="O61:O62"/>
    <mergeCell ref="A63:A64"/>
    <mergeCell ref="B63:B64"/>
    <mergeCell ref="C63:C64"/>
    <mergeCell ref="N63:N64"/>
    <mergeCell ref="O63:O64"/>
    <mergeCell ref="A61:A62"/>
    <mergeCell ref="B61:B62"/>
    <mergeCell ref="C61:C62"/>
    <mergeCell ref="N61:N62"/>
    <mergeCell ref="C67:C68"/>
    <mergeCell ref="N67:N68"/>
    <mergeCell ref="O67:O68"/>
    <mergeCell ref="A65:A66"/>
    <mergeCell ref="B65:B66"/>
    <mergeCell ref="C65:C66"/>
    <mergeCell ref="N65:N66"/>
    <mergeCell ref="D4:I4"/>
    <mergeCell ref="A7:A8"/>
    <mergeCell ref="B7:B8"/>
    <mergeCell ref="C7:C8"/>
    <mergeCell ref="N7:N8"/>
    <mergeCell ref="O7:O8"/>
    <mergeCell ref="A69:A70"/>
    <mergeCell ref="B69:B70"/>
    <mergeCell ref="C69:C70"/>
    <mergeCell ref="N69:N70"/>
    <mergeCell ref="O69:O70"/>
    <mergeCell ref="O65:O66"/>
    <mergeCell ref="A67:A68"/>
    <mergeCell ref="B67:B68"/>
  </mergeCells>
  <printOptions horizontalCentered="1"/>
  <pageMargins left="0.5118110236220472" right="0.5118110236220472" top="0.31496062992125984" bottom="0.5118110236220472" header="0.31496062992125984" footer="0.3937007874015748"/>
  <pageSetup fitToHeight="0" horizontalDpi="300" verticalDpi="300" orientation="landscape" paperSize="9" scale="90" r:id="rId2"/>
  <headerFooter alignWithMargins="0">
    <oddFooter>&amp;LKeilusamband Íslands - www.kli.is&amp;RPrentað &amp;D kl. &amp;T</oddFooter>
  </headerFooter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Keilusamband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Þórhallur Hálfdánarson</dc:creator>
  <cp:keywords/>
  <dc:description/>
  <cp:lastModifiedBy>Valgeir Gudbjartsson</cp:lastModifiedBy>
  <cp:lastPrinted>2007-02-23T20:01:02Z</cp:lastPrinted>
  <dcterms:created xsi:type="dcterms:W3CDTF">2003-03-17T23:58:33Z</dcterms:created>
  <dcterms:modified xsi:type="dcterms:W3CDTF">2007-02-25T12:43:58Z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1039</vt:i4>
  </property>
</Properties>
</file>