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75" activeTab="2"/>
  </bookViews>
  <sheets>
    <sheet name="Lið og leikmenn" sheetId="1" r:id="rId1"/>
    <sheet name="Leikir" sheetId="2" r:id="rId2"/>
    <sheet name="Staða" sheetId="3" r:id="rId3"/>
  </sheets>
  <definedNames>
    <definedName name="_xlnm.Print_Area" localSheetId="1">'Leikir'!$A$1:$G$18</definedName>
    <definedName name="_xlnm.Print_Area" localSheetId="0">'Lið og leikmenn'!$A$1:$AO$60</definedName>
    <definedName name="_xlnm.Print_Area" localSheetId="2">'Staða'!$A$1:$J$40</definedName>
    <definedName name="_xlnm.Print_Titles" localSheetId="0">'Lið og leikmenn'!$2:$2</definedName>
  </definedNames>
  <calcPr fullCalcOnLoad="1"/>
</workbook>
</file>

<file path=xl/sharedStrings.xml><?xml version="1.0" encoding="utf-8"?>
<sst xmlns="http://schemas.openxmlformats.org/spreadsheetml/2006/main" count="290" uniqueCount="150">
  <si>
    <t>L</t>
  </si>
  <si>
    <t>U</t>
  </si>
  <si>
    <t>J</t>
  </si>
  <si>
    <t>T</t>
  </si>
  <si>
    <t>STIG</t>
  </si>
  <si>
    <t>:</t>
  </si>
  <si>
    <t>PINNASKOR</t>
  </si>
  <si>
    <t xml:space="preserve">7-8 lið: </t>
  </si>
  <si>
    <t>Pinnaskor</t>
  </si>
  <si>
    <t>x</t>
  </si>
  <si>
    <t>Umferð</t>
  </si>
  <si>
    <t>Tap-lið</t>
  </si>
  <si>
    <t>Vinnings-lið</t>
  </si>
  <si>
    <t>Jafntefli</t>
  </si>
  <si>
    <t>Samtals</t>
  </si>
  <si>
    <t>Kennitala</t>
  </si>
  <si>
    <t xml:space="preserve">3-4 lið: </t>
  </si>
  <si>
    <t xml:space="preserve">1. umferð </t>
  </si>
  <si>
    <t xml:space="preserve">2. umferð </t>
  </si>
  <si>
    <t xml:space="preserve">3. umferð </t>
  </si>
  <si>
    <t xml:space="preserve">5-6 lið: </t>
  </si>
  <si>
    <t xml:space="preserve">4. umferð </t>
  </si>
  <si>
    <t xml:space="preserve">5. umferð </t>
  </si>
  <si>
    <t xml:space="preserve">6. umferð </t>
  </si>
  <si>
    <t xml:space="preserve">7. umferð </t>
  </si>
  <si>
    <t xml:space="preserve">9-10 lið: </t>
  </si>
  <si>
    <t xml:space="preserve">8. umferð </t>
  </si>
  <si>
    <t xml:space="preserve">9. umferð </t>
  </si>
  <si>
    <t>11-12 lið:</t>
  </si>
  <si>
    <t xml:space="preserve">1.  umferð  </t>
  </si>
  <si>
    <t xml:space="preserve">2.  umferð   </t>
  </si>
  <si>
    <t xml:space="preserve">3.  umferð   </t>
  </si>
  <si>
    <t xml:space="preserve">4.  umferð   </t>
  </si>
  <si>
    <t xml:space="preserve">5.  umferð   </t>
  </si>
  <si>
    <t xml:space="preserve">6.  umferð  </t>
  </si>
  <si>
    <t xml:space="preserve">7.  umferð   </t>
  </si>
  <si>
    <t xml:space="preserve">8.  umferð  </t>
  </si>
  <si>
    <t xml:space="preserve">9.  umferð   </t>
  </si>
  <si>
    <t xml:space="preserve">10. umferð  </t>
  </si>
  <si>
    <t xml:space="preserve">11. umferð   </t>
  </si>
  <si>
    <t>1-6</t>
  </si>
  <si>
    <t>2-5</t>
  </si>
  <si>
    <t>3-4</t>
  </si>
  <si>
    <t>1-2</t>
  </si>
  <si>
    <t>5-3</t>
  </si>
  <si>
    <t>6-4</t>
  </si>
  <si>
    <t>3-1</t>
  </si>
  <si>
    <t>4-5</t>
  </si>
  <si>
    <t>2-6</t>
  </si>
  <si>
    <t>2-3</t>
  </si>
  <si>
    <t>1-4</t>
  </si>
  <si>
    <t>6-5</t>
  </si>
  <si>
    <t>5-1</t>
  </si>
  <si>
    <t>3-6</t>
  </si>
  <si>
    <t>4-2</t>
  </si>
  <si>
    <t>4-3</t>
  </si>
  <si>
    <t>2-4</t>
  </si>
  <si>
    <t>1-8</t>
  </si>
  <si>
    <t>2-7</t>
  </si>
  <si>
    <t>7-3</t>
  </si>
  <si>
    <t>8-5</t>
  </si>
  <si>
    <t>4-7</t>
  </si>
  <si>
    <t>5-6</t>
  </si>
  <si>
    <t>2-8</t>
  </si>
  <si>
    <t>7-5</t>
  </si>
  <si>
    <t>6-7</t>
  </si>
  <si>
    <t>3-8</t>
  </si>
  <si>
    <t>8-6</t>
  </si>
  <si>
    <t>8-7</t>
  </si>
  <si>
    <t>7-1</t>
  </si>
  <si>
    <t>6-2</t>
  </si>
  <si>
    <t>4-8</t>
  </si>
  <si>
    <t>1-10</t>
  </si>
  <si>
    <t>2-9</t>
  </si>
  <si>
    <t>10-6</t>
  </si>
  <si>
    <t>9-3</t>
  </si>
  <si>
    <t>8-4</t>
  </si>
  <si>
    <t>2-10</t>
  </si>
  <si>
    <t>4-9</t>
  </si>
  <si>
    <t>5-8</t>
  </si>
  <si>
    <t>10-7</t>
  </si>
  <si>
    <t>9-5</t>
  </si>
  <si>
    <t>3-10</t>
  </si>
  <si>
    <t>5-7</t>
  </si>
  <si>
    <t>6-9</t>
  </si>
  <si>
    <t>7-8</t>
  </si>
  <si>
    <t>10-8</t>
  </si>
  <si>
    <t>9-7</t>
  </si>
  <si>
    <t>4-10</t>
  </si>
  <si>
    <t>8-9</t>
  </si>
  <si>
    <t>10-9</t>
  </si>
  <si>
    <t>5-10</t>
  </si>
  <si>
    <t>9-1</t>
  </si>
  <si>
    <t>8-2</t>
  </si>
  <si>
    <t>ÍR 2</t>
  </si>
  <si>
    <t>KFR 2</t>
  </si>
  <si>
    <t>ÍR 1</t>
  </si>
  <si>
    <t>ÍR 3</t>
  </si>
  <si>
    <t>KFR 1</t>
  </si>
  <si>
    <t>ÍA</t>
  </si>
  <si>
    <t>Meðaltal</t>
  </si>
  <si>
    <t>Fjöldi leikja</t>
  </si>
  <si>
    <t>Staða</t>
  </si>
  <si>
    <t>3. Umferð 18.12.04</t>
  </si>
  <si>
    <t>4. Umferð 22.01.05</t>
  </si>
  <si>
    <t>5. Umferð 19.02.05</t>
  </si>
  <si>
    <t>Magnús Magnússon</t>
  </si>
  <si>
    <t>Magna Ýr Hjálmtýsdóttir</t>
  </si>
  <si>
    <t>Ástrós Pétursdóttir</t>
  </si>
  <si>
    <t>2. Umferð 21.11.04</t>
  </si>
  <si>
    <t>Bergþóra Rós Ólafsdóttir</t>
  </si>
  <si>
    <t>Hæsti leikur</t>
  </si>
  <si>
    <t>6. Umferð 24.04.05</t>
  </si>
  <si>
    <t>Reykjavíkurmót liða 2006 riðill 1</t>
  </si>
  <si>
    <t>KFR Valkyrjur</t>
  </si>
  <si>
    <t>KR B</t>
  </si>
  <si>
    <t>ÍR BK</t>
  </si>
  <si>
    <t>ÍR TT</t>
  </si>
  <si>
    <t>KR A</t>
  </si>
  <si>
    <t>ÍR KLS</t>
  </si>
  <si>
    <t>Dagný Edda Þórisdóttir</t>
  </si>
  <si>
    <t>Sigfríður Sigurðardóttir</t>
  </si>
  <si>
    <t>0712825709</t>
  </si>
  <si>
    <t>1609893439</t>
  </si>
  <si>
    <t>0110604369</t>
  </si>
  <si>
    <t>Halldóra I. Ingvarsdóttir</t>
  </si>
  <si>
    <t>1712913809</t>
  </si>
  <si>
    <t>1908902959</t>
  </si>
  <si>
    <t>2203715309</t>
  </si>
  <si>
    <t>Árni Geir Ómarsson</t>
  </si>
  <si>
    <t>Stefán Claessen</t>
  </si>
  <si>
    <t>Arnar Sæbergsson</t>
  </si>
  <si>
    <t>Þórhallur Hálfdánarson</t>
  </si>
  <si>
    <t>Björn G. Sigurðsson</t>
  </si>
  <si>
    <t>Björn Birgisson</t>
  </si>
  <si>
    <t>1607637019</t>
  </si>
  <si>
    <t>2712694719</t>
  </si>
  <si>
    <t>1612725079</t>
  </si>
  <si>
    <t>Magnús Reynisson</t>
  </si>
  <si>
    <t>Kristján Hafliðason</t>
  </si>
  <si>
    <t>Bragi Már Bragason</t>
  </si>
  <si>
    <t>0206623799</t>
  </si>
  <si>
    <t>0310733249</t>
  </si>
  <si>
    <t>0709615719</t>
  </si>
  <si>
    <t>Guðný Gunnarsdóttir</t>
  </si>
  <si>
    <t>Linda Hrönn Magnúsdóttir</t>
  </si>
  <si>
    <t>Sigríður Klemensdóttir</t>
  </si>
  <si>
    <t>1305597949</t>
  </si>
  <si>
    <t>1709595079</t>
  </si>
  <si>
    <t>1609625349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</si>
</sst>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;\-#,##0\ _k_r"/>
    <numFmt numFmtId="165" formatCode="#,##0\ _k_r;[Red]\-#,##0\ _k_r"/>
    <numFmt numFmtId="166" formatCode="#,##0.00\ _k_r;\-#,##0.00\ _k_r"/>
    <numFmt numFmtId="167" formatCode="#,##0.00\ _k_r;[Red]\-#,##0.00\ _k_r"/>
    <numFmt numFmtId="168" formatCode="h:mm"/>
    <numFmt numFmtId="169" formatCode="h:mm:ss"/>
    <numFmt numFmtId="170" formatCode="dd/mm/yyyy\ h:mm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d/m/yy"/>
    <numFmt numFmtId="176" formatCode="d\-mmm\-yy"/>
    <numFmt numFmtId="177" formatCode="d\-mmm"/>
    <numFmt numFmtId="178" formatCode="mmm\-yy"/>
    <numFmt numFmtId="179" formatCode="d/m/yy\ h:mm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"/>
    <numFmt numFmtId="191" formatCode="d\-m"/>
    <numFmt numFmtId="192" formatCode="[$-40F]d\.\ mmmm\ 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28"/>
      <name val="Times New Roman"/>
      <family val="0"/>
    </font>
    <font>
      <sz val="18"/>
      <name val="New Century Schoolbook (PCL6)"/>
      <family val="1"/>
    </font>
    <font>
      <b/>
      <sz val="10"/>
      <name val="Arial"/>
      <family val="2"/>
    </font>
    <font>
      <sz val="10"/>
      <name val="Arial"/>
      <family val="2"/>
    </font>
    <font>
      <i/>
      <sz val="40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3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190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2</xdr:col>
      <xdr:colOff>76200</xdr:colOff>
      <xdr:row>1</xdr:row>
      <xdr:rowOff>142875</xdr:rowOff>
    </xdr:to>
    <xdr:pic>
      <xdr:nvPicPr>
        <xdr:cNvPr id="1" name="CmdTo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C60"/>
  <sheetViews>
    <sheetView zoomScale="75" zoomScaleNormal="75" workbookViewId="0" topLeftCell="A1">
      <selection activeCell="AS45" sqref="AS45"/>
    </sheetView>
  </sheetViews>
  <sheetFormatPr defaultColWidth="9.140625" defaultRowHeight="12.75"/>
  <cols>
    <col min="1" max="1" width="3.28125" style="0" customWidth="1"/>
    <col min="2" max="2" width="27.140625" style="0" customWidth="1"/>
    <col min="3" max="4" width="5.28125" style="21" customWidth="1"/>
    <col min="5" max="7" width="5.28125" style="0" customWidth="1"/>
    <col min="8" max="8" width="3.28125" style="0" hidden="1" customWidth="1"/>
    <col min="9" max="10" width="5.28125" style="21" hidden="1" customWidth="1"/>
    <col min="11" max="13" width="5.28125" style="0" hidden="1" customWidth="1"/>
    <col min="14" max="14" width="2.8515625" style="0" hidden="1" customWidth="1"/>
    <col min="15" max="16" width="5.28125" style="21" hidden="1" customWidth="1"/>
    <col min="17" max="19" width="5.28125" style="0" hidden="1" customWidth="1"/>
    <col min="20" max="20" width="2.8515625" style="0" hidden="1" customWidth="1"/>
    <col min="21" max="22" width="5.28125" style="21" hidden="1" customWidth="1"/>
    <col min="23" max="25" width="5.28125" style="0" hidden="1" customWidth="1"/>
    <col min="26" max="26" width="4.8515625" style="0" hidden="1" customWidth="1"/>
    <col min="27" max="28" width="5.28125" style="21" hidden="1" customWidth="1"/>
    <col min="29" max="32" width="5.28125" style="0" hidden="1" customWidth="1"/>
    <col min="33" max="34" width="5.28125" style="21" hidden="1" customWidth="1"/>
    <col min="35" max="37" width="5.28125" style="0" hidden="1" customWidth="1"/>
    <col min="38" max="38" width="3.28125" style="0" customWidth="1"/>
    <col min="39" max="39" width="8.421875" style="0" bestFit="1" customWidth="1"/>
    <col min="40" max="40" width="6.00390625" style="1" customWidth="1"/>
    <col min="41" max="41" width="11.57421875" style="30" bestFit="1" customWidth="1"/>
    <col min="43" max="43" width="23.7109375" style="0" bestFit="1" customWidth="1"/>
  </cols>
  <sheetData>
    <row r="1" spans="1:38" ht="12.75">
      <c r="A1" s="41"/>
      <c r="B1" s="24"/>
      <c r="C1" s="25"/>
      <c r="D1" s="25"/>
      <c r="E1" s="24"/>
      <c r="F1" s="24"/>
      <c r="G1" s="24"/>
      <c r="H1" s="24"/>
      <c r="I1" s="25"/>
      <c r="J1" s="25"/>
      <c r="K1" s="24"/>
      <c r="L1" s="24"/>
      <c r="M1" s="24"/>
      <c r="N1" s="24"/>
      <c r="O1" s="25"/>
      <c r="P1" s="25"/>
      <c r="Q1" s="24"/>
      <c r="R1" s="24"/>
      <c r="S1" s="24"/>
      <c r="T1" s="24"/>
      <c r="U1" s="25"/>
      <c r="V1" s="25"/>
      <c r="W1" s="24"/>
      <c r="X1" s="24"/>
      <c r="Y1" s="24"/>
      <c r="Z1" s="24"/>
      <c r="AA1" s="25"/>
      <c r="AB1" s="25"/>
      <c r="AC1" s="24"/>
      <c r="AD1" s="24"/>
      <c r="AE1" s="24"/>
      <c r="AF1" s="24"/>
      <c r="AG1" s="25"/>
      <c r="AH1" s="25"/>
      <c r="AI1" s="24"/>
      <c r="AJ1" s="24"/>
      <c r="AK1" s="24"/>
      <c r="AL1" s="41"/>
    </row>
    <row r="2" spans="1:41" ht="32.25" customHeight="1">
      <c r="A2" s="39"/>
      <c r="C2" s="49">
        <v>39032</v>
      </c>
      <c r="D2" s="49"/>
      <c r="E2" s="49"/>
      <c r="F2" s="49"/>
      <c r="G2" s="49"/>
      <c r="H2" s="33"/>
      <c r="I2" s="48" t="s">
        <v>109</v>
      </c>
      <c r="J2" s="48"/>
      <c r="K2" s="48"/>
      <c r="L2" s="48"/>
      <c r="M2" s="48"/>
      <c r="N2" s="33"/>
      <c r="O2" s="48" t="s">
        <v>103</v>
      </c>
      <c r="P2" s="48"/>
      <c r="Q2" s="48"/>
      <c r="R2" s="48"/>
      <c r="S2" s="48"/>
      <c r="T2" s="33"/>
      <c r="U2" s="48" t="s">
        <v>104</v>
      </c>
      <c r="V2" s="48"/>
      <c r="W2" s="48"/>
      <c r="X2" s="48"/>
      <c r="Y2" s="48"/>
      <c r="Z2" s="33"/>
      <c r="AA2" s="48" t="s">
        <v>105</v>
      </c>
      <c r="AB2" s="48"/>
      <c r="AC2" s="48"/>
      <c r="AD2" s="48"/>
      <c r="AE2" s="48"/>
      <c r="AF2" s="24"/>
      <c r="AG2" s="48" t="s">
        <v>112</v>
      </c>
      <c r="AH2" s="48"/>
      <c r="AI2" s="48"/>
      <c r="AJ2" s="48"/>
      <c r="AK2" s="48"/>
      <c r="AL2" s="39"/>
      <c r="AM2" s="1" t="s">
        <v>100</v>
      </c>
      <c r="AN2" s="43" t="s">
        <v>101</v>
      </c>
      <c r="AO2" s="30" t="s">
        <v>15</v>
      </c>
    </row>
    <row r="3" spans="1:38" ht="12.75">
      <c r="A3" s="40"/>
      <c r="B3" s="16" t="s">
        <v>114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34"/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34"/>
      <c r="O3" s="17">
        <v>11</v>
      </c>
      <c r="P3" s="17">
        <v>12</v>
      </c>
      <c r="Q3" s="17">
        <v>13</v>
      </c>
      <c r="R3" s="17">
        <v>14</v>
      </c>
      <c r="S3" s="17">
        <v>15</v>
      </c>
      <c r="T3" s="34"/>
      <c r="U3" s="17">
        <v>16</v>
      </c>
      <c r="V3" s="17">
        <v>17</v>
      </c>
      <c r="W3" s="17">
        <v>18</v>
      </c>
      <c r="X3" s="17">
        <v>19</v>
      </c>
      <c r="Y3" s="17">
        <v>20</v>
      </c>
      <c r="Z3" s="34"/>
      <c r="AA3" s="17">
        <v>21</v>
      </c>
      <c r="AB3" s="17">
        <v>22</v>
      </c>
      <c r="AC3" s="17">
        <v>23</v>
      </c>
      <c r="AD3" s="17">
        <v>24</v>
      </c>
      <c r="AE3" s="17">
        <v>25</v>
      </c>
      <c r="AF3" s="24"/>
      <c r="AG3" s="17">
        <v>26</v>
      </c>
      <c r="AH3" s="17">
        <v>27</v>
      </c>
      <c r="AI3" s="17">
        <v>28</v>
      </c>
      <c r="AJ3" s="17">
        <v>29</v>
      </c>
      <c r="AK3" s="17">
        <v>30</v>
      </c>
      <c r="AL3" s="40"/>
    </row>
    <row r="4" spans="1:41" ht="12.75">
      <c r="A4" s="41"/>
      <c r="B4" t="s">
        <v>120</v>
      </c>
      <c r="C4" s="21">
        <v>145</v>
      </c>
      <c r="D4" s="21">
        <v>196</v>
      </c>
      <c r="E4" s="1">
        <v>229</v>
      </c>
      <c r="F4" s="1">
        <v>150</v>
      </c>
      <c r="G4" s="1">
        <v>161</v>
      </c>
      <c r="H4" s="35"/>
      <c r="K4" s="1"/>
      <c r="L4" s="1"/>
      <c r="M4" s="1"/>
      <c r="N4" s="35"/>
      <c r="Q4" s="1"/>
      <c r="R4" s="1"/>
      <c r="S4" s="1"/>
      <c r="T4" s="35"/>
      <c r="W4" s="1"/>
      <c r="X4" s="1"/>
      <c r="Y4" s="1"/>
      <c r="Z4" s="35"/>
      <c r="AC4" s="1"/>
      <c r="AD4" s="1"/>
      <c r="AE4" s="1"/>
      <c r="AF4" s="24"/>
      <c r="AI4" s="1"/>
      <c r="AJ4" s="1"/>
      <c r="AK4" s="1"/>
      <c r="AL4" s="41"/>
      <c r="AM4" s="27">
        <f>AVERAGE(C4:AK4)</f>
        <v>176.2</v>
      </c>
      <c r="AN4" s="1">
        <f>COUNT(C4:AL4)</f>
        <v>5</v>
      </c>
      <c r="AO4" s="30" t="s">
        <v>122</v>
      </c>
    </row>
    <row r="5" spans="1:41" ht="12.75">
      <c r="A5" s="41"/>
      <c r="B5" t="s">
        <v>107</v>
      </c>
      <c r="C5" s="21">
        <v>183</v>
      </c>
      <c r="D5" s="21">
        <v>153</v>
      </c>
      <c r="E5" s="1">
        <v>146</v>
      </c>
      <c r="F5" s="1">
        <v>172</v>
      </c>
      <c r="G5" s="1">
        <v>147</v>
      </c>
      <c r="H5" s="35"/>
      <c r="K5" s="1"/>
      <c r="L5" s="1"/>
      <c r="M5" s="1"/>
      <c r="N5" s="35"/>
      <c r="Q5" s="1"/>
      <c r="R5" s="1"/>
      <c r="S5" s="1"/>
      <c r="T5" s="35"/>
      <c r="W5" s="1"/>
      <c r="X5" s="1"/>
      <c r="Y5" s="1"/>
      <c r="Z5" s="35"/>
      <c r="AC5" s="1"/>
      <c r="AD5" s="1"/>
      <c r="AE5" s="1"/>
      <c r="AF5" s="24"/>
      <c r="AI5" s="1"/>
      <c r="AJ5" s="1"/>
      <c r="AK5" s="1"/>
      <c r="AL5" s="41"/>
      <c r="AM5" s="27">
        <f aca="true" t="shared" si="0" ref="AM5:AM42">AVERAGE(C5:AK5)</f>
        <v>160.2</v>
      </c>
      <c r="AN5" s="1">
        <f>COUNT(C5:AL5)</f>
        <v>5</v>
      </c>
      <c r="AO5" s="30" t="s">
        <v>123</v>
      </c>
    </row>
    <row r="6" spans="1:41" ht="12.75">
      <c r="A6" s="41"/>
      <c r="B6" t="s">
        <v>121</v>
      </c>
      <c r="C6" s="21">
        <v>217</v>
      </c>
      <c r="D6" s="21">
        <v>212</v>
      </c>
      <c r="E6" s="1">
        <v>167</v>
      </c>
      <c r="F6" s="1">
        <v>188</v>
      </c>
      <c r="G6" s="1">
        <v>234</v>
      </c>
      <c r="H6" s="35"/>
      <c r="K6" s="1"/>
      <c r="L6" s="1"/>
      <c r="M6" s="1"/>
      <c r="N6" s="35"/>
      <c r="Q6" s="1"/>
      <c r="R6" s="1"/>
      <c r="S6" s="1"/>
      <c r="T6" s="35"/>
      <c r="W6" s="1"/>
      <c r="X6" s="1"/>
      <c r="Y6" s="1"/>
      <c r="Z6" s="35"/>
      <c r="AC6" s="1"/>
      <c r="AD6" s="1"/>
      <c r="AE6" s="1"/>
      <c r="AF6" s="24"/>
      <c r="AI6" s="1"/>
      <c r="AJ6" s="1"/>
      <c r="AK6" s="1"/>
      <c r="AL6" s="41"/>
      <c r="AM6" s="27">
        <f t="shared" si="0"/>
        <v>203.6</v>
      </c>
      <c r="AN6" s="1">
        <f>COUNT(C6:AL6)</f>
        <v>5</v>
      </c>
      <c r="AO6" s="30" t="s">
        <v>124</v>
      </c>
    </row>
    <row r="7" spans="1:40" ht="12.75">
      <c r="A7" s="41"/>
      <c r="C7" s="21">
        <v>24</v>
      </c>
      <c r="D7" s="21">
        <v>24</v>
      </c>
      <c r="E7" s="6">
        <v>24</v>
      </c>
      <c r="F7" s="6">
        <v>24</v>
      </c>
      <c r="G7" s="6">
        <v>24</v>
      </c>
      <c r="H7" s="36"/>
      <c r="K7" s="6"/>
      <c r="L7" s="6"/>
      <c r="M7" s="6"/>
      <c r="N7" s="36"/>
      <c r="Q7" s="6"/>
      <c r="R7" s="6"/>
      <c r="S7" s="6"/>
      <c r="T7" s="36"/>
      <c r="W7" s="6"/>
      <c r="X7" s="6"/>
      <c r="Y7" s="6"/>
      <c r="Z7" s="36"/>
      <c r="AC7" s="6"/>
      <c r="AD7" s="6"/>
      <c r="AE7" s="6"/>
      <c r="AF7" s="24"/>
      <c r="AI7" s="6"/>
      <c r="AJ7" s="6"/>
      <c r="AK7" s="6"/>
      <c r="AL7" s="41"/>
      <c r="AM7" s="27">
        <f t="shared" si="0"/>
        <v>24</v>
      </c>
      <c r="AN7" s="1">
        <f>COUNT(C7:AL7)</f>
        <v>5</v>
      </c>
    </row>
    <row r="8" spans="1:39" ht="15">
      <c r="A8" s="42"/>
      <c r="B8" t="s">
        <v>14</v>
      </c>
      <c r="C8" s="19">
        <f>SUM(C4:C7)</f>
        <v>569</v>
      </c>
      <c r="D8" s="19">
        <f>SUM(D4:D7)</f>
        <v>585</v>
      </c>
      <c r="E8" s="19">
        <f>SUM(E4:E7)</f>
        <v>566</v>
      </c>
      <c r="F8" s="19">
        <f>SUM(F4:F7)</f>
        <v>534</v>
      </c>
      <c r="G8" s="19">
        <f>SUM(G4:G7)</f>
        <v>566</v>
      </c>
      <c r="H8" s="37"/>
      <c r="I8" s="19">
        <f>SUM(I4:I7)</f>
        <v>0</v>
      </c>
      <c r="J8" s="19">
        <f>SUM(J4:J7)</f>
        <v>0</v>
      </c>
      <c r="K8" s="19">
        <f>SUM(K4:K7)</f>
        <v>0</v>
      </c>
      <c r="L8" s="19">
        <f>SUM(L4:L7)</f>
        <v>0</v>
      </c>
      <c r="M8" s="19">
        <f>SUM(M4:M7)</f>
        <v>0</v>
      </c>
      <c r="N8" s="37"/>
      <c r="O8" s="19">
        <f>SUM(O4:O7)</f>
        <v>0</v>
      </c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37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>
        <f>SUM(Y4:Y7)</f>
        <v>0</v>
      </c>
      <c r="Z8" s="37"/>
      <c r="AA8" s="19">
        <f>SUM(AA4:AA7)</f>
        <v>0</v>
      </c>
      <c r="AB8" s="19">
        <f>SUM(AB4:AB7)</f>
        <v>0</v>
      </c>
      <c r="AC8" s="19">
        <f>SUM(AC4:AC7)</f>
        <v>0</v>
      </c>
      <c r="AD8" s="19">
        <f>SUM(AD4:AD7)</f>
        <v>0</v>
      </c>
      <c r="AE8" s="19">
        <f>SUM(AE4:AE7)</f>
        <v>0</v>
      </c>
      <c r="AF8" s="24"/>
      <c r="AG8" s="19">
        <f>SUM(AG4:AG7)</f>
        <v>0</v>
      </c>
      <c r="AH8" s="19">
        <f>SUM(AH4:AH7)</f>
        <v>0</v>
      </c>
      <c r="AI8" s="19">
        <f>SUM(AI4:AI7)</f>
        <v>0</v>
      </c>
      <c r="AJ8" s="19">
        <f>SUM(AJ4:AJ7)</f>
        <v>0</v>
      </c>
      <c r="AK8" s="19">
        <f>SUM(AK4:AK7)</f>
        <v>0</v>
      </c>
      <c r="AL8" s="42"/>
      <c r="AM8" s="27">
        <f t="shared" si="0"/>
        <v>94</v>
      </c>
    </row>
    <row r="9" spans="1:39" ht="12.75">
      <c r="A9" s="41"/>
      <c r="E9" s="1"/>
      <c r="F9" s="1"/>
      <c r="G9" s="1"/>
      <c r="H9" s="35"/>
      <c r="K9" s="1"/>
      <c r="L9" s="1"/>
      <c r="M9" s="1"/>
      <c r="N9" s="35"/>
      <c r="Q9" s="1"/>
      <c r="R9" s="1"/>
      <c r="S9" s="1"/>
      <c r="T9" s="35"/>
      <c r="W9" s="1"/>
      <c r="X9" s="1"/>
      <c r="Y9" s="1"/>
      <c r="Z9" s="35"/>
      <c r="AC9" s="1"/>
      <c r="AD9" s="1"/>
      <c r="AE9" s="1"/>
      <c r="AF9" s="24"/>
      <c r="AI9" s="1"/>
      <c r="AJ9" s="1"/>
      <c r="AK9" s="1"/>
      <c r="AL9" s="41"/>
      <c r="AM9" s="27"/>
    </row>
    <row r="10" spans="1:39" ht="12.75">
      <c r="A10" s="41"/>
      <c r="B10" s="24"/>
      <c r="C10" s="25"/>
      <c r="D10" s="25"/>
      <c r="E10" s="24"/>
      <c r="F10" s="24"/>
      <c r="G10" s="24"/>
      <c r="H10" s="24"/>
      <c r="I10" s="25"/>
      <c r="J10" s="25"/>
      <c r="K10" s="24"/>
      <c r="L10" s="24"/>
      <c r="M10" s="24"/>
      <c r="N10" s="24"/>
      <c r="O10" s="25"/>
      <c r="P10" s="25"/>
      <c r="Q10" s="24"/>
      <c r="R10" s="24"/>
      <c r="S10" s="24"/>
      <c r="T10" s="24"/>
      <c r="U10" s="25"/>
      <c r="V10" s="25"/>
      <c r="W10" s="24"/>
      <c r="X10" s="24"/>
      <c r="Y10" s="24"/>
      <c r="Z10" s="24"/>
      <c r="AA10" s="25"/>
      <c r="AB10" s="25"/>
      <c r="AC10" s="24"/>
      <c r="AD10" s="24"/>
      <c r="AE10" s="24"/>
      <c r="AF10" s="24"/>
      <c r="AG10" s="25"/>
      <c r="AH10" s="25"/>
      <c r="AI10" s="24"/>
      <c r="AJ10" s="24"/>
      <c r="AK10" s="24"/>
      <c r="AL10" s="41"/>
      <c r="AM10" s="27"/>
    </row>
    <row r="11" spans="1:39" ht="12.75">
      <c r="A11" s="41"/>
      <c r="C11" s="20"/>
      <c r="D11" s="20"/>
      <c r="H11" s="24"/>
      <c r="I11" s="20"/>
      <c r="J11" s="20"/>
      <c r="N11" s="24"/>
      <c r="O11" s="20"/>
      <c r="P11" s="20"/>
      <c r="T11" s="24"/>
      <c r="U11" s="20"/>
      <c r="V11" s="20"/>
      <c r="Z11" s="24"/>
      <c r="AA11" s="20"/>
      <c r="AB11" s="20"/>
      <c r="AF11" s="24"/>
      <c r="AG11" s="20"/>
      <c r="AH11" s="20"/>
      <c r="AL11" s="41"/>
      <c r="AM11" s="27"/>
    </row>
    <row r="12" spans="1:39" ht="12.75">
      <c r="A12" s="40"/>
      <c r="B12" s="16" t="s">
        <v>115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  <c r="H12" s="34"/>
      <c r="I12" s="17">
        <v>6</v>
      </c>
      <c r="J12" s="17">
        <v>7</v>
      </c>
      <c r="K12" s="17">
        <v>8</v>
      </c>
      <c r="L12" s="17">
        <v>9</v>
      </c>
      <c r="M12" s="17">
        <v>10</v>
      </c>
      <c r="N12" s="34"/>
      <c r="O12" s="17">
        <v>11</v>
      </c>
      <c r="P12" s="17">
        <v>12</v>
      </c>
      <c r="Q12" s="17">
        <v>13</v>
      </c>
      <c r="R12" s="17">
        <v>14</v>
      </c>
      <c r="S12" s="17">
        <v>15</v>
      </c>
      <c r="T12" s="34"/>
      <c r="U12" s="17">
        <v>16</v>
      </c>
      <c r="V12" s="17">
        <v>17</v>
      </c>
      <c r="W12" s="17">
        <v>18</v>
      </c>
      <c r="X12" s="17">
        <v>19</v>
      </c>
      <c r="Y12" s="17">
        <v>20</v>
      </c>
      <c r="Z12" s="34"/>
      <c r="AA12" s="17">
        <v>21</v>
      </c>
      <c r="AB12" s="17">
        <v>22</v>
      </c>
      <c r="AC12" s="17">
        <v>23</v>
      </c>
      <c r="AD12" s="17">
        <v>24</v>
      </c>
      <c r="AE12" s="17">
        <v>25</v>
      </c>
      <c r="AF12" s="24"/>
      <c r="AG12" s="17">
        <v>26</v>
      </c>
      <c r="AH12" s="17">
        <v>27</v>
      </c>
      <c r="AI12" s="17">
        <v>28</v>
      </c>
      <c r="AJ12" s="17">
        <v>29</v>
      </c>
      <c r="AK12" s="17">
        <v>30</v>
      </c>
      <c r="AL12" s="40"/>
      <c r="AM12" s="27"/>
    </row>
    <row r="13" spans="1:41" ht="12.75" customHeight="1">
      <c r="A13" s="42"/>
      <c r="B13" t="s">
        <v>138</v>
      </c>
      <c r="C13" s="21">
        <v>189</v>
      </c>
      <c r="D13" s="21">
        <v>171</v>
      </c>
      <c r="E13" s="21">
        <v>212</v>
      </c>
      <c r="F13" s="21">
        <v>195</v>
      </c>
      <c r="G13" s="1">
        <v>197</v>
      </c>
      <c r="H13" s="35"/>
      <c r="K13" s="21"/>
      <c r="L13" s="21"/>
      <c r="M13" s="1"/>
      <c r="N13" s="35"/>
      <c r="Q13" s="21"/>
      <c r="R13" s="21"/>
      <c r="S13" s="1"/>
      <c r="T13" s="35"/>
      <c r="W13" s="21"/>
      <c r="X13" s="21"/>
      <c r="Y13" s="1"/>
      <c r="Z13" s="35"/>
      <c r="AC13" s="21"/>
      <c r="AD13" s="21"/>
      <c r="AE13" s="1"/>
      <c r="AF13" s="24"/>
      <c r="AI13" s="21"/>
      <c r="AJ13" s="21"/>
      <c r="AK13" s="1"/>
      <c r="AL13" s="42"/>
      <c r="AM13" s="27">
        <f t="shared" si="0"/>
        <v>192.8</v>
      </c>
      <c r="AN13" s="1">
        <f>COUNT(C13:AL13)</f>
        <v>5</v>
      </c>
      <c r="AO13" s="30" t="s">
        <v>141</v>
      </c>
    </row>
    <row r="14" spans="1:41" ht="12.75">
      <c r="A14" s="24"/>
      <c r="B14" t="s">
        <v>139</v>
      </c>
      <c r="C14" s="21">
        <v>146</v>
      </c>
      <c r="D14" s="21">
        <v>164</v>
      </c>
      <c r="E14" s="21">
        <v>152</v>
      </c>
      <c r="F14" s="21">
        <v>173</v>
      </c>
      <c r="G14" s="1">
        <v>167</v>
      </c>
      <c r="H14" s="35"/>
      <c r="K14" s="21"/>
      <c r="L14" s="21"/>
      <c r="M14" s="1"/>
      <c r="N14" s="35"/>
      <c r="Q14" s="21"/>
      <c r="R14" s="21"/>
      <c r="S14" s="1"/>
      <c r="T14" s="35"/>
      <c r="W14" s="21"/>
      <c r="X14" s="21"/>
      <c r="Y14" s="1"/>
      <c r="Z14" s="35"/>
      <c r="AC14" s="21"/>
      <c r="AD14" s="21"/>
      <c r="AE14" s="1"/>
      <c r="AF14" s="24"/>
      <c r="AI14" s="21"/>
      <c r="AJ14" s="21"/>
      <c r="AK14" s="1"/>
      <c r="AL14" s="24"/>
      <c r="AM14" s="27">
        <f t="shared" si="0"/>
        <v>160.4</v>
      </c>
      <c r="AN14" s="1">
        <f>COUNT(C14:AL14)</f>
        <v>5</v>
      </c>
      <c r="AO14" s="30" t="s">
        <v>142</v>
      </c>
    </row>
    <row r="15" spans="1:41" ht="12.75">
      <c r="A15" s="24"/>
      <c r="B15" t="s">
        <v>140</v>
      </c>
      <c r="C15" s="21">
        <v>159</v>
      </c>
      <c r="D15" s="21">
        <v>189</v>
      </c>
      <c r="E15" s="21">
        <v>199</v>
      </c>
      <c r="F15" s="21">
        <v>215</v>
      </c>
      <c r="G15" s="1">
        <v>178</v>
      </c>
      <c r="H15" s="35"/>
      <c r="K15" s="21"/>
      <c r="L15" s="21"/>
      <c r="M15" s="1"/>
      <c r="N15" s="35"/>
      <c r="Q15" s="21"/>
      <c r="R15" s="21"/>
      <c r="S15" s="1"/>
      <c r="T15" s="35"/>
      <c r="W15" s="21"/>
      <c r="X15" s="21"/>
      <c r="Y15" s="1"/>
      <c r="Z15" s="35"/>
      <c r="AC15" s="21"/>
      <c r="AD15" s="21"/>
      <c r="AE15" s="1"/>
      <c r="AF15" s="24"/>
      <c r="AI15" s="21"/>
      <c r="AJ15" s="21"/>
      <c r="AK15" s="1"/>
      <c r="AL15" s="24"/>
      <c r="AM15" s="27">
        <f t="shared" si="0"/>
        <v>188</v>
      </c>
      <c r="AN15" s="1">
        <f>COUNT(C15:AL15)</f>
        <v>5</v>
      </c>
      <c r="AO15" s="30" t="s">
        <v>143</v>
      </c>
    </row>
    <row r="16" spans="1:39" ht="12.75">
      <c r="A16" s="24"/>
      <c r="B16" t="s">
        <v>14</v>
      </c>
      <c r="C16" s="19">
        <f>SUM(C13:C15)</f>
        <v>494</v>
      </c>
      <c r="D16" s="19">
        <f>SUM(D13:D15)</f>
        <v>524</v>
      </c>
      <c r="E16" s="19">
        <f>SUM(E13:E15)</f>
        <v>563</v>
      </c>
      <c r="F16" s="19">
        <f>SUM(F13:F15)</f>
        <v>583</v>
      </c>
      <c r="G16" s="19">
        <f>SUM(G13:G15)</f>
        <v>542</v>
      </c>
      <c r="H16" s="37"/>
      <c r="I16" s="19">
        <f>SUM(I13:I15)</f>
        <v>0</v>
      </c>
      <c r="J16" s="19">
        <f>SUM(J13:J15)</f>
        <v>0</v>
      </c>
      <c r="K16" s="19">
        <f>SUM(K13:K15)</f>
        <v>0</v>
      </c>
      <c r="L16" s="19">
        <f>SUM(L13:L15)</f>
        <v>0</v>
      </c>
      <c r="M16" s="19">
        <f>SUM(M13:M15)</f>
        <v>0</v>
      </c>
      <c r="N16" s="37"/>
      <c r="O16" s="19">
        <f>SUM(O13:O15)</f>
        <v>0</v>
      </c>
      <c r="P16" s="19">
        <f>SUM(P13:P15)</f>
        <v>0</v>
      </c>
      <c r="Q16" s="19">
        <f>SUM(Q13:Q15)</f>
        <v>0</v>
      </c>
      <c r="R16" s="19">
        <f>SUM(R13:R15)</f>
        <v>0</v>
      </c>
      <c r="S16" s="19">
        <f>SUM(S13:S15)</f>
        <v>0</v>
      </c>
      <c r="T16" s="37"/>
      <c r="U16" s="19">
        <f>SUM(U13:U15)</f>
        <v>0</v>
      </c>
      <c r="V16" s="19">
        <f>SUM(V13:V15)</f>
        <v>0</v>
      </c>
      <c r="W16" s="19">
        <f>SUM(W13:W15)</f>
        <v>0</v>
      </c>
      <c r="X16" s="19">
        <f>SUM(X13:X15)</f>
        <v>0</v>
      </c>
      <c r="Y16" s="19">
        <f>SUM(Y13:Y15)</f>
        <v>0</v>
      </c>
      <c r="Z16" s="37"/>
      <c r="AA16" s="19">
        <f>SUM(AA13:AA15)</f>
        <v>0</v>
      </c>
      <c r="AB16" s="19">
        <f>SUM(AB13:AB15)</f>
        <v>0</v>
      </c>
      <c r="AC16" s="19">
        <f>SUM(AC13:AC15)</f>
        <v>0</v>
      </c>
      <c r="AD16" s="19">
        <f>SUM(AD13:AD15)</f>
        <v>0</v>
      </c>
      <c r="AE16" s="19">
        <f>SUM(AE13:AE15)</f>
        <v>0</v>
      </c>
      <c r="AF16" s="24"/>
      <c r="AG16" s="19">
        <f>SUM(AG13:AG15)</f>
        <v>0</v>
      </c>
      <c r="AH16" s="19">
        <f>SUM(AH13:AH15)</f>
        <v>0</v>
      </c>
      <c r="AI16" s="19">
        <f>SUM(AI13:AI15)</f>
        <v>0</v>
      </c>
      <c r="AJ16" s="19">
        <f>SUM(AJ13:AJ15)</f>
        <v>0</v>
      </c>
      <c r="AK16" s="19">
        <f>SUM(AK13:AK15)</f>
        <v>0</v>
      </c>
      <c r="AL16" s="24"/>
      <c r="AM16" s="27">
        <f t="shared" si="0"/>
        <v>90.2</v>
      </c>
    </row>
    <row r="17" spans="1:39" ht="12.75">
      <c r="A17" s="24"/>
      <c r="E17" s="1"/>
      <c r="F17" s="1"/>
      <c r="G17" s="1"/>
      <c r="H17" s="35"/>
      <c r="K17" s="1"/>
      <c r="L17" s="1"/>
      <c r="M17" s="1"/>
      <c r="N17" s="35"/>
      <c r="Q17" s="1"/>
      <c r="R17" s="1"/>
      <c r="S17" s="1"/>
      <c r="T17" s="35"/>
      <c r="W17" s="1"/>
      <c r="X17" s="1"/>
      <c r="Y17" s="1"/>
      <c r="Z17" s="35"/>
      <c r="AC17" s="1"/>
      <c r="AD17" s="1"/>
      <c r="AE17" s="1"/>
      <c r="AF17" s="24"/>
      <c r="AI17" s="1"/>
      <c r="AJ17" s="1"/>
      <c r="AK17" s="1"/>
      <c r="AL17" s="24"/>
      <c r="AM17" s="27"/>
    </row>
    <row r="18" spans="1:39" ht="12.75">
      <c r="A18" s="24"/>
      <c r="B18" s="24"/>
      <c r="C18" s="25"/>
      <c r="D18" s="25"/>
      <c r="E18" s="24"/>
      <c r="F18" s="24"/>
      <c r="G18" s="24"/>
      <c r="H18" s="24"/>
      <c r="I18" s="25"/>
      <c r="J18" s="25"/>
      <c r="K18" s="24"/>
      <c r="L18" s="24"/>
      <c r="M18" s="24"/>
      <c r="N18" s="24"/>
      <c r="O18" s="25"/>
      <c r="P18" s="25"/>
      <c r="Q18" s="24"/>
      <c r="R18" s="24"/>
      <c r="S18" s="24"/>
      <c r="T18" s="24"/>
      <c r="U18" s="25"/>
      <c r="V18" s="25"/>
      <c r="W18" s="24"/>
      <c r="X18" s="24"/>
      <c r="Y18" s="24"/>
      <c r="Z18" s="24"/>
      <c r="AA18" s="25"/>
      <c r="AB18" s="25"/>
      <c r="AC18" s="24"/>
      <c r="AD18" s="24"/>
      <c r="AE18" s="24"/>
      <c r="AF18" s="24"/>
      <c r="AG18" s="25"/>
      <c r="AH18" s="25"/>
      <c r="AI18" s="24"/>
      <c r="AJ18" s="24"/>
      <c r="AK18" s="24"/>
      <c r="AL18" s="24"/>
      <c r="AM18" s="27"/>
    </row>
    <row r="19" spans="1:39" ht="12.75">
      <c r="A19" s="24"/>
      <c r="C19" s="20"/>
      <c r="D19" s="20"/>
      <c r="H19" s="24"/>
      <c r="I19" s="20"/>
      <c r="J19" s="20"/>
      <c r="N19" s="24"/>
      <c r="O19" s="20"/>
      <c r="P19" s="20"/>
      <c r="T19" s="24"/>
      <c r="U19" s="20"/>
      <c r="V19" s="20"/>
      <c r="Z19" s="24"/>
      <c r="AA19" s="20"/>
      <c r="AB19" s="20"/>
      <c r="AF19" s="24"/>
      <c r="AG19" s="20"/>
      <c r="AH19" s="20"/>
      <c r="AL19" s="24"/>
      <c r="AM19" s="27"/>
    </row>
    <row r="20" spans="1:39" ht="12.75">
      <c r="A20" s="24"/>
      <c r="B20" s="16" t="s">
        <v>116</v>
      </c>
      <c r="C20" s="17">
        <v>1</v>
      </c>
      <c r="D20" s="17">
        <v>2</v>
      </c>
      <c r="E20" s="17">
        <v>3</v>
      </c>
      <c r="F20" s="17">
        <v>4</v>
      </c>
      <c r="G20" s="17">
        <v>5</v>
      </c>
      <c r="H20" s="34"/>
      <c r="I20" s="17">
        <v>6</v>
      </c>
      <c r="J20" s="17">
        <v>7</v>
      </c>
      <c r="K20" s="17">
        <v>8</v>
      </c>
      <c r="L20" s="17">
        <v>9</v>
      </c>
      <c r="M20" s="17">
        <v>10</v>
      </c>
      <c r="N20" s="34"/>
      <c r="O20" s="17">
        <v>11</v>
      </c>
      <c r="P20" s="17">
        <v>12</v>
      </c>
      <c r="Q20" s="17">
        <v>13</v>
      </c>
      <c r="R20" s="17">
        <v>14</v>
      </c>
      <c r="S20" s="17">
        <v>15</v>
      </c>
      <c r="T20" s="34"/>
      <c r="U20" s="17">
        <v>16</v>
      </c>
      <c r="V20" s="17">
        <v>17</v>
      </c>
      <c r="W20" s="17">
        <v>18</v>
      </c>
      <c r="X20" s="17">
        <v>19</v>
      </c>
      <c r="Y20" s="17">
        <v>20</v>
      </c>
      <c r="Z20" s="34"/>
      <c r="AA20" s="17">
        <v>21</v>
      </c>
      <c r="AB20" s="17">
        <v>22</v>
      </c>
      <c r="AC20" s="17">
        <v>23</v>
      </c>
      <c r="AD20" s="17">
        <v>24</v>
      </c>
      <c r="AE20" s="17">
        <v>25</v>
      </c>
      <c r="AF20" s="24"/>
      <c r="AG20" s="17">
        <v>26</v>
      </c>
      <c r="AH20" s="17">
        <v>27</v>
      </c>
      <c r="AI20" s="17">
        <v>28</v>
      </c>
      <c r="AJ20" s="17">
        <v>29</v>
      </c>
      <c r="AK20" s="17">
        <v>30</v>
      </c>
      <c r="AL20" s="24"/>
      <c r="AM20" s="27"/>
    </row>
    <row r="21" spans="1:41" ht="12.75">
      <c r="A21" s="24"/>
      <c r="B21" t="s">
        <v>108</v>
      </c>
      <c r="C21" s="21">
        <v>159</v>
      </c>
      <c r="D21" s="21">
        <v>145</v>
      </c>
      <c r="E21" s="21">
        <v>144</v>
      </c>
      <c r="F21" s="21">
        <v>156</v>
      </c>
      <c r="G21" s="21">
        <v>213</v>
      </c>
      <c r="H21" s="25"/>
      <c r="K21" s="21"/>
      <c r="L21" s="21"/>
      <c r="M21" s="21"/>
      <c r="N21" s="25"/>
      <c r="Q21" s="21"/>
      <c r="R21" s="21"/>
      <c r="S21" s="21"/>
      <c r="T21" s="25"/>
      <c r="W21" s="21"/>
      <c r="X21" s="21"/>
      <c r="Y21" s="21"/>
      <c r="Z21" s="25"/>
      <c r="AC21" s="21"/>
      <c r="AD21" s="21"/>
      <c r="AE21" s="21"/>
      <c r="AF21" s="24"/>
      <c r="AI21" s="21"/>
      <c r="AJ21" s="21"/>
      <c r="AK21" s="21"/>
      <c r="AL21" s="24"/>
      <c r="AM21" s="27">
        <f t="shared" si="0"/>
        <v>163.4</v>
      </c>
      <c r="AN21" s="1">
        <f>COUNT(C21:AL21)</f>
        <v>5</v>
      </c>
      <c r="AO21" s="30" t="s">
        <v>126</v>
      </c>
    </row>
    <row r="22" spans="1:41" ht="12.75">
      <c r="A22" s="24"/>
      <c r="B22" t="s">
        <v>110</v>
      </c>
      <c r="C22" s="21">
        <v>180</v>
      </c>
      <c r="D22" s="21">
        <v>163</v>
      </c>
      <c r="E22" s="21">
        <v>104</v>
      </c>
      <c r="F22" s="21">
        <v>135</v>
      </c>
      <c r="G22" s="21">
        <v>149</v>
      </c>
      <c r="H22" s="25"/>
      <c r="K22" s="21"/>
      <c r="L22" s="21"/>
      <c r="M22" s="21"/>
      <c r="N22" s="25"/>
      <c r="Q22" s="21"/>
      <c r="R22" s="21"/>
      <c r="S22" s="21"/>
      <c r="T22" s="25"/>
      <c r="W22" s="21"/>
      <c r="X22" s="21"/>
      <c r="Y22" s="21"/>
      <c r="Z22" s="25"/>
      <c r="AC22" s="21"/>
      <c r="AD22" s="21"/>
      <c r="AE22" s="21"/>
      <c r="AF22" s="24"/>
      <c r="AI22" s="21"/>
      <c r="AJ22" s="21"/>
      <c r="AK22" s="21"/>
      <c r="AL22" s="24"/>
      <c r="AM22" s="27">
        <f t="shared" si="0"/>
        <v>146.2</v>
      </c>
      <c r="AN22" s="1">
        <f>COUNT(C22:AL22)</f>
        <v>5</v>
      </c>
      <c r="AO22" s="30" t="s">
        <v>127</v>
      </c>
    </row>
    <row r="23" spans="1:41" ht="12.75">
      <c r="A23" s="24"/>
      <c r="B23" t="s">
        <v>125</v>
      </c>
      <c r="C23" s="21">
        <v>136</v>
      </c>
      <c r="D23" s="21">
        <v>150</v>
      </c>
      <c r="E23" s="21">
        <v>122</v>
      </c>
      <c r="F23" s="21">
        <v>129</v>
      </c>
      <c r="G23" s="21">
        <v>159</v>
      </c>
      <c r="H23" s="25"/>
      <c r="K23" s="21"/>
      <c r="L23" s="21"/>
      <c r="M23" s="21"/>
      <c r="N23" s="25"/>
      <c r="Q23" s="21"/>
      <c r="R23" s="21"/>
      <c r="S23" s="21"/>
      <c r="T23" s="25"/>
      <c r="W23" s="21"/>
      <c r="X23" s="21"/>
      <c r="Y23" s="21"/>
      <c r="Z23" s="25"/>
      <c r="AC23" s="21"/>
      <c r="AD23" s="21"/>
      <c r="AE23" s="21"/>
      <c r="AF23" s="24"/>
      <c r="AI23" s="21"/>
      <c r="AJ23" s="21"/>
      <c r="AK23" s="21"/>
      <c r="AL23" s="24"/>
      <c r="AM23" s="27">
        <f t="shared" si="0"/>
        <v>139.2</v>
      </c>
      <c r="AN23" s="1">
        <f>COUNT(C23:AL23)</f>
        <v>5</v>
      </c>
      <c r="AO23" s="30" t="s">
        <v>128</v>
      </c>
    </row>
    <row r="24" spans="1:40" ht="12.75">
      <c r="A24" s="24"/>
      <c r="B24" s="18"/>
      <c r="C24" s="21">
        <v>24</v>
      </c>
      <c r="D24" s="21">
        <v>24</v>
      </c>
      <c r="E24" s="6">
        <v>24</v>
      </c>
      <c r="F24" s="6">
        <v>24</v>
      </c>
      <c r="G24" s="6">
        <v>24</v>
      </c>
      <c r="H24" s="36"/>
      <c r="K24" s="6"/>
      <c r="L24" s="6"/>
      <c r="M24" s="6"/>
      <c r="N24" s="36"/>
      <c r="Q24" s="6"/>
      <c r="R24" s="6"/>
      <c r="S24" s="6"/>
      <c r="T24" s="36"/>
      <c r="W24" s="6"/>
      <c r="X24" s="6"/>
      <c r="Y24" s="6"/>
      <c r="Z24" s="36"/>
      <c r="AC24" s="6"/>
      <c r="AD24" s="6"/>
      <c r="AE24" s="6"/>
      <c r="AF24" s="24"/>
      <c r="AI24" s="6"/>
      <c r="AJ24" s="6"/>
      <c r="AK24" s="6"/>
      <c r="AL24" s="24"/>
      <c r="AM24" s="27">
        <f t="shared" si="0"/>
        <v>24</v>
      </c>
      <c r="AN24" s="1">
        <f>COUNT(C24:AL24)</f>
        <v>5</v>
      </c>
    </row>
    <row r="25" spans="1:39" ht="12.75">
      <c r="A25" s="24"/>
      <c r="B25" t="s">
        <v>14</v>
      </c>
      <c r="C25" s="19">
        <f>SUM(C21:C24)</f>
        <v>499</v>
      </c>
      <c r="D25" s="19">
        <f>SUM(D21:D24)</f>
        <v>482</v>
      </c>
      <c r="E25" s="19">
        <f>SUM(E21:E24)</f>
        <v>394</v>
      </c>
      <c r="F25" s="19">
        <f>SUM(F21:F24)</f>
        <v>444</v>
      </c>
      <c r="G25" s="19">
        <f>SUM(G21:G24)</f>
        <v>545</v>
      </c>
      <c r="H25" s="37"/>
      <c r="I25" s="19">
        <f>SUM(I21:I24)</f>
        <v>0</v>
      </c>
      <c r="J25" s="19">
        <f>SUM(J21:J24)</f>
        <v>0</v>
      </c>
      <c r="K25" s="19">
        <f>SUM(K21:K24)</f>
        <v>0</v>
      </c>
      <c r="L25" s="19">
        <f>SUM(L21:L24)</f>
        <v>0</v>
      </c>
      <c r="M25" s="19">
        <f>SUM(M21:M24)</f>
        <v>0</v>
      </c>
      <c r="N25" s="37"/>
      <c r="O25" s="19">
        <f>SUM(O21:O24)</f>
        <v>0</v>
      </c>
      <c r="P25" s="19">
        <f>SUM(P21:P24)</f>
        <v>0</v>
      </c>
      <c r="Q25" s="19">
        <f>SUM(Q21:Q24)</f>
        <v>0</v>
      </c>
      <c r="R25" s="19">
        <f>SUM(R21:R24)</f>
        <v>0</v>
      </c>
      <c r="S25" s="19">
        <f>SUM(S21:S24)</f>
        <v>0</v>
      </c>
      <c r="T25" s="37"/>
      <c r="U25" s="19">
        <f>SUM(U21:U24)</f>
        <v>0</v>
      </c>
      <c r="V25" s="19">
        <f>SUM(V21:V24)</f>
        <v>0</v>
      </c>
      <c r="W25" s="19">
        <f>SUM(W21:W24)</f>
        <v>0</v>
      </c>
      <c r="X25" s="19">
        <f>SUM(X21:X24)</f>
        <v>0</v>
      </c>
      <c r="Y25" s="19">
        <f>SUM(Y21:Y24)</f>
        <v>0</v>
      </c>
      <c r="Z25" s="37"/>
      <c r="AA25" s="19">
        <f>SUM(AA21:AA24)</f>
        <v>0</v>
      </c>
      <c r="AB25" s="19">
        <f>SUM(AB21:AB24)</f>
        <v>0</v>
      </c>
      <c r="AC25" s="19">
        <f>SUM(AC21:AC24)</f>
        <v>0</v>
      </c>
      <c r="AD25" s="19">
        <f>SUM(AD21:AD24)</f>
        <v>0</v>
      </c>
      <c r="AE25" s="19">
        <f>SUM(AE21:AE24)</f>
        <v>0</v>
      </c>
      <c r="AF25" s="24"/>
      <c r="AG25" s="19">
        <f>SUM(AG21:AG24)</f>
        <v>0</v>
      </c>
      <c r="AH25" s="19">
        <f>SUM(AH21:AH24)</f>
        <v>0</v>
      </c>
      <c r="AI25" s="19">
        <f>SUM(AI21:AI24)</f>
        <v>0</v>
      </c>
      <c r="AJ25" s="19">
        <f>SUM(AJ21:AJ24)</f>
        <v>0</v>
      </c>
      <c r="AK25" s="19">
        <f>SUM(AK21:AK24)</f>
        <v>0</v>
      </c>
      <c r="AL25" s="24"/>
      <c r="AM25" s="27">
        <f t="shared" si="0"/>
        <v>78.8</v>
      </c>
    </row>
    <row r="26" spans="1:39" ht="12.75">
      <c r="A26" s="24"/>
      <c r="E26" s="1"/>
      <c r="F26" s="1"/>
      <c r="G26" s="1"/>
      <c r="H26" s="35"/>
      <c r="K26" s="1"/>
      <c r="L26" s="1"/>
      <c r="M26" s="1"/>
      <c r="N26" s="35"/>
      <c r="Q26" s="1"/>
      <c r="R26" s="1"/>
      <c r="S26" s="1"/>
      <c r="T26" s="35"/>
      <c r="W26" s="1"/>
      <c r="X26" s="1"/>
      <c r="Y26" s="1"/>
      <c r="Z26" s="35"/>
      <c r="AC26" s="1"/>
      <c r="AD26" s="1"/>
      <c r="AE26" s="1"/>
      <c r="AF26" s="24"/>
      <c r="AI26" s="1"/>
      <c r="AJ26" s="1"/>
      <c r="AK26" s="1"/>
      <c r="AL26" s="24"/>
      <c r="AM26" s="27"/>
    </row>
    <row r="27" spans="1:39" ht="12.75">
      <c r="A27" s="24"/>
      <c r="B27" s="24"/>
      <c r="C27" s="25"/>
      <c r="D27" s="25"/>
      <c r="E27" s="24"/>
      <c r="F27" s="24"/>
      <c r="G27" s="24"/>
      <c r="H27" s="24"/>
      <c r="I27" s="25"/>
      <c r="J27" s="25"/>
      <c r="K27" s="24"/>
      <c r="L27" s="24"/>
      <c r="M27" s="24"/>
      <c r="N27" s="24"/>
      <c r="O27" s="25"/>
      <c r="P27" s="25"/>
      <c r="Q27" s="24"/>
      <c r="R27" s="24"/>
      <c r="S27" s="24"/>
      <c r="T27" s="24"/>
      <c r="U27" s="25"/>
      <c r="V27" s="25"/>
      <c r="W27" s="24"/>
      <c r="X27" s="24"/>
      <c r="Y27" s="24"/>
      <c r="Z27" s="24"/>
      <c r="AA27" s="25"/>
      <c r="AB27" s="25"/>
      <c r="AC27" s="24"/>
      <c r="AD27" s="24"/>
      <c r="AE27" s="24"/>
      <c r="AF27" s="24"/>
      <c r="AG27" s="25"/>
      <c r="AH27" s="25"/>
      <c r="AI27" s="24"/>
      <c r="AJ27" s="24"/>
      <c r="AK27" s="24"/>
      <c r="AL27" s="24"/>
      <c r="AM27" s="27"/>
    </row>
    <row r="28" spans="1:39" ht="12.75">
      <c r="A28" s="24"/>
      <c r="C28" s="20"/>
      <c r="D28" s="20"/>
      <c r="H28" s="24"/>
      <c r="I28" s="20"/>
      <c r="J28" s="20"/>
      <c r="N28" s="24"/>
      <c r="O28" s="20"/>
      <c r="P28" s="20"/>
      <c r="T28" s="24"/>
      <c r="U28" s="20"/>
      <c r="V28" s="20"/>
      <c r="Z28" s="24"/>
      <c r="AA28" s="20"/>
      <c r="AB28" s="20"/>
      <c r="AF28" s="24"/>
      <c r="AG28" s="20"/>
      <c r="AH28" s="20"/>
      <c r="AL28" s="24"/>
      <c r="AM28" s="27"/>
    </row>
    <row r="29" spans="1:39" ht="12.75">
      <c r="A29" s="24"/>
      <c r="B29" s="16" t="s">
        <v>117</v>
      </c>
      <c r="C29" s="17">
        <v>1</v>
      </c>
      <c r="D29" s="17">
        <v>2</v>
      </c>
      <c r="E29" s="17">
        <v>3</v>
      </c>
      <c r="F29" s="17">
        <v>4</v>
      </c>
      <c r="G29" s="17">
        <v>5</v>
      </c>
      <c r="H29" s="34"/>
      <c r="I29" s="17">
        <v>6</v>
      </c>
      <c r="J29" s="17">
        <v>7</v>
      </c>
      <c r="K29" s="17">
        <v>8</v>
      </c>
      <c r="L29" s="17">
        <v>9</v>
      </c>
      <c r="M29" s="17">
        <v>10</v>
      </c>
      <c r="N29" s="34"/>
      <c r="O29" s="17">
        <v>11</v>
      </c>
      <c r="P29" s="17">
        <v>12</v>
      </c>
      <c r="Q29" s="17">
        <v>13</v>
      </c>
      <c r="R29" s="17">
        <v>14</v>
      </c>
      <c r="S29" s="17">
        <v>15</v>
      </c>
      <c r="T29" s="34"/>
      <c r="U29" s="17">
        <v>16</v>
      </c>
      <c r="V29" s="17">
        <v>17</v>
      </c>
      <c r="W29" s="17">
        <v>18</v>
      </c>
      <c r="X29" s="17">
        <v>19</v>
      </c>
      <c r="Y29" s="17">
        <v>20</v>
      </c>
      <c r="Z29" s="34"/>
      <c r="AA29" s="17">
        <v>21</v>
      </c>
      <c r="AB29" s="17">
        <v>22</v>
      </c>
      <c r="AC29" s="17">
        <v>23</v>
      </c>
      <c r="AD29" s="17">
        <v>24</v>
      </c>
      <c r="AE29" s="17">
        <v>25</v>
      </c>
      <c r="AF29" s="24"/>
      <c r="AG29" s="17">
        <v>26</v>
      </c>
      <c r="AH29" s="17">
        <v>27</v>
      </c>
      <c r="AI29" s="17">
        <v>28</v>
      </c>
      <c r="AJ29" s="17">
        <v>29</v>
      </c>
      <c r="AK29" s="17">
        <v>30</v>
      </c>
      <c r="AL29" s="24"/>
      <c r="AM29" s="27"/>
    </row>
    <row r="30" spans="1:81" ht="12.75">
      <c r="A30" s="24"/>
      <c r="B30" t="s">
        <v>144</v>
      </c>
      <c r="C30" s="21">
        <v>225</v>
      </c>
      <c r="D30" s="21">
        <v>161</v>
      </c>
      <c r="E30" s="1">
        <v>164</v>
      </c>
      <c r="F30" s="21">
        <v>213</v>
      </c>
      <c r="G30" s="21">
        <v>152</v>
      </c>
      <c r="H30" s="25"/>
      <c r="K30" s="1"/>
      <c r="L30" s="21"/>
      <c r="M30" s="21"/>
      <c r="N30" s="25"/>
      <c r="Q30" s="1"/>
      <c r="R30" s="21"/>
      <c r="S30" s="21"/>
      <c r="T30" s="25"/>
      <c r="W30" s="1"/>
      <c r="X30" s="21"/>
      <c r="Y30" s="21"/>
      <c r="Z30" s="25"/>
      <c r="AC30" s="1"/>
      <c r="AD30" s="21"/>
      <c r="AE30" s="21"/>
      <c r="AF30" s="24"/>
      <c r="AI30" s="1"/>
      <c r="AJ30" s="21"/>
      <c r="AK30" s="21"/>
      <c r="AL30" s="24"/>
      <c r="AM30" s="27">
        <f t="shared" si="0"/>
        <v>183</v>
      </c>
      <c r="AN30" s="1">
        <f>COUNT(C30:AL30)</f>
        <v>5</v>
      </c>
      <c r="AO30" s="30" t="s">
        <v>147</v>
      </c>
      <c r="AR30" s="21"/>
      <c r="AS30" s="21"/>
      <c r="AT30" s="1"/>
      <c r="AU30" s="21"/>
      <c r="AV30" s="21"/>
      <c r="AW30" s="47"/>
      <c r="AX30" s="21"/>
      <c r="AY30" s="21"/>
      <c r="AZ30" s="1"/>
      <c r="BA30" s="21"/>
      <c r="BB30" s="21"/>
      <c r="BC30" s="25"/>
      <c r="BD30" s="21"/>
      <c r="BE30" s="21"/>
      <c r="BF30" s="1"/>
      <c r="BG30" s="21"/>
      <c r="BH30" s="21"/>
      <c r="BI30" s="25"/>
      <c r="BJ30" s="21"/>
      <c r="BK30" s="21"/>
      <c r="BL30" s="1"/>
      <c r="BM30" s="21"/>
      <c r="BN30" s="21"/>
      <c r="BO30" s="25"/>
      <c r="BP30" s="21"/>
      <c r="BQ30" s="21"/>
      <c r="BR30" s="1"/>
      <c r="BS30" s="21"/>
      <c r="BT30" s="21"/>
      <c r="BU30" s="24"/>
      <c r="BV30" s="21"/>
      <c r="BW30" s="21"/>
      <c r="BX30" s="1"/>
      <c r="BY30" s="21"/>
      <c r="BZ30" s="21"/>
      <c r="CA30" s="24"/>
      <c r="CB30" s="27"/>
      <c r="CC30" s="1"/>
    </row>
    <row r="31" spans="1:41" ht="12.75">
      <c r="A31" s="24"/>
      <c r="B31" t="s">
        <v>145</v>
      </c>
      <c r="C31" s="21">
        <v>167</v>
      </c>
      <c r="D31" s="21">
        <v>193</v>
      </c>
      <c r="E31" s="1">
        <v>153</v>
      </c>
      <c r="F31" s="21">
        <v>181</v>
      </c>
      <c r="G31" s="21">
        <v>165</v>
      </c>
      <c r="H31" s="25"/>
      <c r="K31" s="1"/>
      <c r="L31" s="21"/>
      <c r="M31" s="21"/>
      <c r="N31" s="25"/>
      <c r="Q31" s="1"/>
      <c r="R31" s="21"/>
      <c r="S31" s="21"/>
      <c r="T31" s="25"/>
      <c r="W31" s="1"/>
      <c r="X31" s="21"/>
      <c r="Y31" s="21"/>
      <c r="Z31" s="25"/>
      <c r="AC31" s="1"/>
      <c r="AD31" s="21"/>
      <c r="AE31" s="21"/>
      <c r="AF31" s="24"/>
      <c r="AI31" s="1"/>
      <c r="AJ31" s="21"/>
      <c r="AK31" s="21"/>
      <c r="AL31" s="24"/>
      <c r="AM31" s="27">
        <f t="shared" si="0"/>
        <v>171.8</v>
      </c>
      <c r="AN31" s="1">
        <f>COUNT(C31:AL31)</f>
        <v>5</v>
      </c>
      <c r="AO31" s="30" t="s">
        <v>148</v>
      </c>
    </row>
    <row r="32" spans="1:41" ht="12.75">
      <c r="A32" s="24"/>
      <c r="B32" t="s">
        <v>146</v>
      </c>
      <c r="C32" s="21">
        <v>156</v>
      </c>
      <c r="D32" s="21">
        <v>187</v>
      </c>
      <c r="E32" s="1">
        <v>192</v>
      </c>
      <c r="F32" s="21">
        <v>180</v>
      </c>
      <c r="G32" s="21">
        <v>176</v>
      </c>
      <c r="H32" s="25"/>
      <c r="K32" s="1"/>
      <c r="L32" s="21"/>
      <c r="M32" s="21"/>
      <c r="N32" s="25"/>
      <c r="Q32" s="1"/>
      <c r="R32" s="21"/>
      <c r="S32" s="21"/>
      <c r="T32" s="25"/>
      <c r="W32" s="1"/>
      <c r="X32" s="21"/>
      <c r="Y32" s="21"/>
      <c r="Z32" s="25"/>
      <c r="AC32" s="1"/>
      <c r="AD32" s="21"/>
      <c r="AE32" s="21"/>
      <c r="AF32" s="24"/>
      <c r="AI32" s="1"/>
      <c r="AJ32" s="21"/>
      <c r="AK32" s="21"/>
      <c r="AL32" s="24"/>
      <c r="AM32" s="27">
        <f t="shared" si="0"/>
        <v>178.2</v>
      </c>
      <c r="AN32" s="1">
        <f>COUNT(C32:AL32)</f>
        <v>5</v>
      </c>
      <c r="AO32" s="30" t="s">
        <v>149</v>
      </c>
    </row>
    <row r="33" spans="1:40" ht="12.75">
      <c r="A33" s="24"/>
      <c r="B33" s="18"/>
      <c r="C33" s="21">
        <v>24</v>
      </c>
      <c r="D33" s="21">
        <v>24</v>
      </c>
      <c r="E33" s="6">
        <v>24</v>
      </c>
      <c r="F33" s="6">
        <v>24</v>
      </c>
      <c r="G33" s="6">
        <v>24</v>
      </c>
      <c r="H33" s="36"/>
      <c r="K33" s="6"/>
      <c r="L33" s="6"/>
      <c r="M33" s="6"/>
      <c r="N33" s="36"/>
      <c r="Q33" s="6"/>
      <c r="R33" s="6"/>
      <c r="S33" s="6"/>
      <c r="T33" s="36"/>
      <c r="W33" s="6"/>
      <c r="X33" s="6"/>
      <c r="Y33" s="6"/>
      <c r="Z33" s="36"/>
      <c r="AC33" s="6"/>
      <c r="AD33" s="6"/>
      <c r="AE33" s="6"/>
      <c r="AF33" s="24"/>
      <c r="AI33" s="6"/>
      <c r="AJ33" s="6"/>
      <c r="AK33" s="6"/>
      <c r="AL33" s="24"/>
      <c r="AM33" s="27">
        <f t="shared" si="0"/>
        <v>24</v>
      </c>
      <c r="AN33" s="1">
        <f>COUNT(C33:AL33)</f>
        <v>5</v>
      </c>
    </row>
    <row r="34" spans="1:39" ht="12.75">
      <c r="A34" s="24"/>
      <c r="B34" t="s">
        <v>14</v>
      </c>
      <c r="C34" s="19">
        <f>SUM(C30:C33)</f>
        <v>572</v>
      </c>
      <c r="D34" s="19">
        <f>SUM(D30:D33)</f>
        <v>565</v>
      </c>
      <c r="E34" s="19">
        <f>SUM(E30:E33)</f>
        <v>533</v>
      </c>
      <c r="F34" s="19">
        <f>SUM(F30:F33)</f>
        <v>598</v>
      </c>
      <c r="G34" s="19">
        <f>SUM(G30:G33)</f>
        <v>517</v>
      </c>
      <c r="H34" s="37"/>
      <c r="I34" s="19">
        <f>SUM(I30:I33)</f>
        <v>0</v>
      </c>
      <c r="J34" s="19">
        <f>SUM(J30:J33)</f>
        <v>0</v>
      </c>
      <c r="K34" s="19">
        <f>SUM(K30:K33)</f>
        <v>0</v>
      </c>
      <c r="L34" s="19">
        <f>SUM(L30:L33)</f>
        <v>0</v>
      </c>
      <c r="M34" s="19">
        <f>SUM(M30:M33)</f>
        <v>0</v>
      </c>
      <c r="N34" s="37"/>
      <c r="O34" s="19">
        <f>SUM(O30:O33)</f>
        <v>0</v>
      </c>
      <c r="P34" s="19">
        <f>SUM(P30:P33)</f>
        <v>0</v>
      </c>
      <c r="Q34" s="19">
        <f>SUM(Q30:Q33)</f>
        <v>0</v>
      </c>
      <c r="R34" s="19">
        <f>SUM(R30:R33)</f>
        <v>0</v>
      </c>
      <c r="S34" s="19">
        <f>SUM(S30:S33)</f>
        <v>0</v>
      </c>
      <c r="T34" s="37"/>
      <c r="U34" s="19">
        <f>SUM(U30:U33)</f>
        <v>0</v>
      </c>
      <c r="V34" s="19">
        <f>SUM(V30:V33)</f>
        <v>0</v>
      </c>
      <c r="W34" s="19">
        <f>SUM(W30:W33)</f>
        <v>0</v>
      </c>
      <c r="X34" s="19">
        <f>SUM(X30:X33)</f>
        <v>0</v>
      </c>
      <c r="Y34" s="19">
        <f>SUM(Y30:Y33)</f>
        <v>0</v>
      </c>
      <c r="Z34" s="37"/>
      <c r="AA34" s="19">
        <f>SUM(AA30:AA33)</f>
        <v>0</v>
      </c>
      <c r="AB34" s="19">
        <f>SUM(AB30:AB33)</f>
        <v>0</v>
      </c>
      <c r="AC34" s="19">
        <f>SUM(AC30:AC33)</f>
        <v>0</v>
      </c>
      <c r="AD34" s="19">
        <f>SUM(AD30:AD33)</f>
        <v>0</v>
      </c>
      <c r="AE34" s="19">
        <f>SUM(AE30:AE33)</f>
        <v>0</v>
      </c>
      <c r="AF34" s="24"/>
      <c r="AG34" s="19">
        <f>SUM(AG30:AG33)</f>
        <v>0</v>
      </c>
      <c r="AH34" s="19">
        <f>SUM(AH30:AH33)</f>
        <v>0</v>
      </c>
      <c r="AI34" s="19">
        <f>SUM(AI30:AI33)</f>
        <v>0</v>
      </c>
      <c r="AJ34" s="19">
        <f>SUM(AJ30:AJ33)</f>
        <v>0</v>
      </c>
      <c r="AK34" s="19">
        <f>SUM(AK30:AK33)</f>
        <v>0</v>
      </c>
      <c r="AL34" s="24"/>
      <c r="AM34" s="27">
        <f>AVERAGE(C34:AK34)</f>
        <v>92.83333333333333</v>
      </c>
    </row>
    <row r="35" spans="1:39" ht="12.75">
      <c r="A35" s="24"/>
      <c r="E35" s="1"/>
      <c r="F35" s="1"/>
      <c r="G35" s="1"/>
      <c r="H35" s="35"/>
      <c r="K35" s="1"/>
      <c r="L35" s="1"/>
      <c r="M35" s="1"/>
      <c r="N35" s="35"/>
      <c r="Q35" s="1"/>
      <c r="R35" s="1"/>
      <c r="S35" s="1"/>
      <c r="T35" s="35"/>
      <c r="W35" s="1"/>
      <c r="X35" s="1"/>
      <c r="Y35" s="1"/>
      <c r="Z35" s="35"/>
      <c r="AC35" s="1"/>
      <c r="AD35" s="1"/>
      <c r="AE35" s="1"/>
      <c r="AF35" s="24"/>
      <c r="AI35" s="1"/>
      <c r="AJ35" s="1"/>
      <c r="AK35" s="1"/>
      <c r="AL35" s="24"/>
      <c r="AM35" s="27"/>
    </row>
    <row r="36" spans="1:39" ht="12.75">
      <c r="A36" s="24"/>
      <c r="B36" s="24"/>
      <c r="C36" s="25"/>
      <c r="D36" s="25"/>
      <c r="E36" s="24"/>
      <c r="F36" s="24"/>
      <c r="G36" s="24"/>
      <c r="H36" s="24"/>
      <c r="I36" s="25"/>
      <c r="J36" s="25"/>
      <c r="K36" s="24"/>
      <c r="L36" s="24"/>
      <c r="M36" s="24"/>
      <c r="N36" s="24"/>
      <c r="O36" s="25"/>
      <c r="P36" s="25"/>
      <c r="Q36" s="24"/>
      <c r="R36" s="24"/>
      <c r="S36" s="24"/>
      <c r="T36" s="24"/>
      <c r="U36" s="25"/>
      <c r="V36" s="25"/>
      <c r="W36" s="24"/>
      <c r="X36" s="24"/>
      <c r="Y36" s="24"/>
      <c r="Z36" s="24"/>
      <c r="AA36" s="25"/>
      <c r="AB36" s="25"/>
      <c r="AC36" s="24"/>
      <c r="AD36" s="24"/>
      <c r="AE36" s="24"/>
      <c r="AF36" s="24"/>
      <c r="AG36" s="25"/>
      <c r="AH36" s="25"/>
      <c r="AI36" s="24"/>
      <c r="AJ36" s="24"/>
      <c r="AK36" s="24"/>
      <c r="AL36" s="24"/>
      <c r="AM36" s="27"/>
    </row>
    <row r="37" spans="1:39" ht="12.75">
      <c r="A37" s="24"/>
      <c r="C37" s="20"/>
      <c r="D37" s="20"/>
      <c r="H37" s="24"/>
      <c r="I37" s="20"/>
      <c r="J37" s="20"/>
      <c r="N37" s="24"/>
      <c r="O37" s="20"/>
      <c r="P37" s="20"/>
      <c r="T37" s="24"/>
      <c r="U37" s="20"/>
      <c r="V37" s="20"/>
      <c r="Z37" s="24"/>
      <c r="AA37" s="20"/>
      <c r="AB37" s="20"/>
      <c r="AF37" s="24"/>
      <c r="AG37" s="20"/>
      <c r="AH37" s="20"/>
      <c r="AL37" s="24"/>
      <c r="AM37" s="27"/>
    </row>
    <row r="38" spans="1:39" ht="12.75">
      <c r="A38" s="24"/>
      <c r="B38" s="16" t="s">
        <v>118</v>
      </c>
      <c r="C38" s="17">
        <v>1</v>
      </c>
      <c r="D38" s="17">
        <v>2</v>
      </c>
      <c r="E38" s="17">
        <v>3</v>
      </c>
      <c r="F38" s="17">
        <v>4</v>
      </c>
      <c r="G38" s="17">
        <v>5</v>
      </c>
      <c r="H38" s="34"/>
      <c r="I38" s="17">
        <v>6</v>
      </c>
      <c r="J38" s="17">
        <v>7</v>
      </c>
      <c r="K38" s="17">
        <v>8</v>
      </c>
      <c r="L38" s="17">
        <v>9</v>
      </c>
      <c r="M38" s="17">
        <v>10</v>
      </c>
      <c r="N38" s="34"/>
      <c r="O38" s="17">
        <v>11</v>
      </c>
      <c r="P38" s="17">
        <v>12</v>
      </c>
      <c r="Q38" s="17">
        <v>13</v>
      </c>
      <c r="R38" s="17">
        <v>14</v>
      </c>
      <c r="S38" s="17">
        <v>15</v>
      </c>
      <c r="T38" s="34"/>
      <c r="U38" s="17">
        <v>16</v>
      </c>
      <c r="V38" s="17">
        <v>17</v>
      </c>
      <c r="W38" s="17">
        <v>18</v>
      </c>
      <c r="X38" s="17">
        <v>19</v>
      </c>
      <c r="Y38" s="17">
        <v>20</v>
      </c>
      <c r="Z38" s="34"/>
      <c r="AA38" s="17">
        <v>21</v>
      </c>
      <c r="AB38" s="17">
        <v>22</v>
      </c>
      <c r="AC38" s="17">
        <v>23</v>
      </c>
      <c r="AD38" s="17">
        <v>24</v>
      </c>
      <c r="AE38" s="17">
        <v>25</v>
      </c>
      <c r="AF38" s="24"/>
      <c r="AG38" s="17">
        <v>26</v>
      </c>
      <c r="AH38" s="17">
        <v>27</v>
      </c>
      <c r="AI38" s="17">
        <v>28</v>
      </c>
      <c r="AJ38" s="17">
        <v>29</v>
      </c>
      <c r="AK38" s="17">
        <v>30</v>
      </c>
      <c r="AL38" s="24"/>
      <c r="AM38" s="27"/>
    </row>
    <row r="39" spans="1:41" ht="12.75">
      <c r="A39" s="24"/>
      <c r="B39" t="s">
        <v>133</v>
      </c>
      <c r="C39" s="21">
        <v>182</v>
      </c>
      <c r="D39" s="21">
        <v>170</v>
      </c>
      <c r="E39" s="21">
        <v>191</v>
      </c>
      <c r="F39" s="21">
        <v>173</v>
      </c>
      <c r="G39" s="21">
        <v>201</v>
      </c>
      <c r="H39" s="25"/>
      <c r="K39" s="21"/>
      <c r="L39" s="21"/>
      <c r="M39" s="21"/>
      <c r="N39" s="25"/>
      <c r="Q39" s="21"/>
      <c r="R39" s="21"/>
      <c r="S39" s="21"/>
      <c r="T39" s="25"/>
      <c r="W39" s="21"/>
      <c r="X39" s="21"/>
      <c r="Y39" s="21"/>
      <c r="Z39" s="25"/>
      <c r="AC39" s="21"/>
      <c r="AD39" s="21"/>
      <c r="AE39" s="21"/>
      <c r="AF39" s="24"/>
      <c r="AI39" s="21"/>
      <c r="AJ39" s="21"/>
      <c r="AK39" s="21"/>
      <c r="AL39" s="24"/>
      <c r="AM39" s="27">
        <f t="shared" si="0"/>
        <v>183.4</v>
      </c>
      <c r="AN39" s="1">
        <f>COUNT(C39:AL39)</f>
        <v>5</v>
      </c>
      <c r="AO39" s="30" t="s">
        <v>135</v>
      </c>
    </row>
    <row r="40" spans="1:41" ht="12.75">
      <c r="A40" s="24"/>
      <c r="B40" t="s">
        <v>134</v>
      </c>
      <c r="C40" s="21">
        <v>226</v>
      </c>
      <c r="D40" s="21">
        <v>245</v>
      </c>
      <c r="E40" s="21">
        <v>256</v>
      </c>
      <c r="F40" s="21">
        <v>204</v>
      </c>
      <c r="G40" s="21">
        <v>215</v>
      </c>
      <c r="H40" s="25"/>
      <c r="K40" s="21"/>
      <c r="L40" s="21"/>
      <c r="M40" s="21"/>
      <c r="N40" s="25"/>
      <c r="Q40" s="21"/>
      <c r="R40" s="21"/>
      <c r="S40" s="21"/>
      <c r="T40" s="25"/>
      <c r="W40" s="21"/>
      <c r="X40" s="21"/>
      <c r="Y40" s="21"/>
      <c r="Z40" s="25"/>
      <c r="AC40" s="21"/>
      <c r="AD40" s="21"/>
      <c r="AE40" s="21"/>
      <c r="AF40" s="24"/>
      <c r="AI40" s="21"/>
      <c r="AJ40" s="21"/>
      <c r="AK40" s="21"/>
      <c r="AL40" s="24"/>
      <c r="AM40" s="27">
        <f t="shared" si="0"/>
        <v>229.2</v>
      </c>
      <c r="AN40" s="1">
        <f>COUNT(C40:AL40)</f>
        <v>5</v>
      </c>
      <c r="AO40" s="30" t="s">
        <v>136</v>
      </c>
    </row>
    <row r="41" spans="1:41" ht="12.75">
      <c r="A41" s="24"/>
      <c r="B41" t="s">
        <v>106</v>
      </c>
      <c r="C41" s="21">
        <v>245</v>
      </c>
      <c r="D41" s="21">
        <v>226</v>
      </c>
      <c r="E41" s="21">
        <v>214</v>
      </c>
      <c r="F41" s="21">
        <v>217</v>
      </c>
      <c r="G41" s="21">
        <v>234</v>
      </c>
      <c r="H41" s="25"/>
      <c r="K41" s="21"/>
      <c r="L41" s="21"/>
      <c r="M41" s="21"/>
      <c r="N41" s="25"/>
      <c r="Q41" s="21"/>
      <c r="R41" s="21"/>
      <c r="S41" s="21"/>
      <c r="T41" s="25"/>
      <c r="W41" s="21"/>
      <c r="X41" s="21"/>
      <c r="Y41" s="21"/>
      <c r="Z41" s="25"/>
      <c r="AC41" s="21"/>
      <c r="AD41" s="21"/>
      <c r="AE41" s="21"/>
      <c r="AF41" s="24"/>
      <c r="AI41" s="21"/>
      <c r="AJ41" s="21"/>
      <c r="AK41" s="21"/>
      <c r="AL41" s="24"/>
      <c r="AM41" s="27">
        <f t="shared" si="0"/>
        <v>227.2</v>
      </c>
      <c r="AN41" s="1">
        <f>COUNT(C41:AL41)</f>
        <v>5</v>
      </c>
      <c r="AO41" s="30" t="s">
        <v>137</v>
      </c>
    </row>
    <row r="42" spans="1:39" ht="12.75">
      <c r="A42" s="24"/>
      <c r="B42" t="s">
        <v>14</v>
      </c>
      <c r="C42" s="19">
        <f>SUM(C39:C41)</f>
        <v>653</v>
      </c>
      <c r="D42" s="19">
        <f>SUM(D39:D41)</f>
        <v>641</v>
      </c>
      <c r="E42" s="19">
        <f>SUM(E39:E41)</f>
        <v>661</v>
      </c>
      <c r="F42" s="19">
        <f>SUM(F39:F41)</f>
        <v>594</v>
      </c>
      <c r="G42" s="19">
        <f>SUM(G39:G41)</f>
        <v>650</v>
      </c>
      <c r="H42" s="37"/>
      <c r="I42" s="19">
        <f>SUM(I39:I41)</f>
        <v>0</v>
      </c>
      <c r="J42" s="19">
        <f>SUM(J39:J41)</f>
        <v>0</v>
      </c>
      <c r="K42" s="19">
        <f>SUM(K39:K41)</f>
        <v>0</v>
      </c>
      <c r="L42" s="19">
        <f>SUM(L39:L41)</f>
        <v>0</v>
      </c>
      <c r="M42" s="19">
        <f>SUM(M39:M41)</f>
        <v>0</v>
      </c>
      <c r="N42" s="37"/>
      <c r="O42" s="19">
        <f>SUM(O39:O41)</f>
        <v>0</v>
      </c>
      <c r="P42" s="19">
        <f>SUM(P39:P41)</f>
        <v>0</v>
      </c>
      <c r="Q42" s="19">
        <f>SUM(Q39:Q41)</f>
        <v>0</v>
      </c>
      <c r="R42" s="19">
        <f>SUM(R39:R41)</f>
        <v>0</v>
      </c>
      <c r="S42" s="19">
        <f>SUM(S39:S41)</f>
        <v>0</v>
      </c>
      <c r="T42" s="37"/>
      <c r="U42" s="19">
        <f>SUM(U39:U41)</f>
        <v>0</v>
      </c>
      <c r="V42" s="19">
        <f>SUM(V39:V41)</f>
        <v>0</v>
      </c>
      <c r="W42" s="19">
        <f>SUM(W39:W41)</f>
        <v>0</v>
      </c>
      <c r="X42" s="19">
        <f>SUM(X39:X41)</f>
        <v>0</v>
      </c>
      <c r="Y42" s="19">
        <f>SUM(Y39:Y41)</f>
        <v>0</v>
      </c>
      <c r="Z42" s="37"/>
      <c r="AA42" s="19">
        <f>SUM(AA39:AA41)</f>
        <v>0</v>
      </c>
      <c r="AB42" s="19">
        <f>SUM(AB39:AB41)</f>
        <v>0</v>
      </c>
      <c r="AC42" s="19">
        <f>SUM(AC39:AC41)</f>
        <v>0</v>
      </c>
      <c r="AD42" s="19">
        <f>SUM(AD39:AD41)</f>
        <v>0</v>
      </c>
      <c r="AE42" s="19">
        <f>SUM(AE39:AE41)</f>
        <v>0</v>
      </c>
      <c r="AF42" s="24"/>
      <c r="AG42" s="19">
        <f>SUM(AG39:AG41)</f>
        <v>0</v>
      </c>
      <c r="AH42" s="19">
        <f>SUM(AH39:AH41)</f>
        <v>0</v>
      </c>
      <c r="AI42" s="19">
        <f>SUM(AI39:AI41)</f>
        <v>0</v>
      </c>
      <c r="AJ42" s="19">
        <f>SUM(AJ39:AJ41)</f>
        <v>0</v>
      </c>
      <c r="AK42" s="19">
        <f>SUM(AK39:AK41)</f>
        <v>0</v>
      </c>
      <c r="AL42" s="24"/>
      <c r="AM42" s="27">
        <f t="shared" si="0"/>
        <v>106.63333333333334</v>
      </c>
    </row>
    <row r="43" spans="1:39" ht="12.75">
      <c r="A43" s="24"/>
      <c r="E43" s="1"/>
      <c r="F43" s="1"/>
      <c r="G43" s="1"/>
      <c r="H43" s="35"/>
      <c r="K43" s="1"/>
      <c r="L43" s="1"/>
      <c r="M43" s="1"/>
      <c r="N43" s="35"/>
      <c r="Q43" s="1"/>
      <c r="R43" s="1"/>
      <c r="S43" s="1"/>
      <c r="T43" s="35"/>
      <c r="W43" s="1"/>
      <c r="X43" s="1"/>
      <c r="Y43" s="1"/>
      <c r="Z43" s="35"/>
      <c r="AC43" s="1"/>
      <c r="AD43" s="1"/>
      <c r="AE43" s="1"/>
      <c r="AF43" s="24"/>
      <c r="AI43" s="1"/>
      <c r="AJ43" s="1"/>
      <c r="AK43" s="1"/>
      <c r="AL43" s="24"/>
      <c r="AM43" s="27"/>
    </row>
    <row r="44" spans="1:39" ht="12.75">
      <c r="A44" s="24"/>
      <c r="B44" s="24"/>
      <c r="C44" s="25"/>
      <c r="D44" s="25"/>
      <c r="E44" s="24"/>
      <c r="F44" s="24"/>
      <c r="G44" s="24"/>
      <c r="H44" s="24"/>
      <c r="I44" s="25"/>
      <c r="J44" s="25"/>
      <c r="K44" s="24"/>
      <c r="L44" s="24"/>
      <c r="M44" s="24"/>
      <c r="N44" s="24"/>
      <c r="O44" s="25"/>
      <c r="P44" s="25"/>
      <c r="Q44" s="24"/>
      <c r="R44" s="24"/>
      <c r="S44" s="24"/>
      <c r="T44" s="24"/>
      <c r="U44" s="25"/>
      <c r="V44" s="25"/>
      <c r="W44" s="24"/>
      <c r="X44" s="24"/>
      <c r="Y44" s="24"/>
      <c r="Z44" s="24"/>
      <c r="AA44" s="25"/>
      <c r="AB44" s="25"/>
      <c r="AC44" s="24"/>
      <c r="AD44" s="24"/>
      <c r="AE44" s="24"/>
      <c r="AF44" s="24"/>
      <c r="AG44" s="25"/>
      <c r="AH44" s="25"/>
      <c r="AI44" s="24"/>
      <c r="AJ44" s="24"/>
      <c r="AK44" s="24"/>
      <c r="AL44" s="24"/>
      <c r="AM44" s="27"/>
    </row>
    <row r="45" spans="1:39" ht="12.75">
      <c r="A45" s="24"/>
      <c r="C45" s="20"/>
      <c r="D45" s="20"/>
      <c r="H45" s="24"/>
      <c r="I45" s="20"/>
      <c r="J45" s="20"/>
      <c r="N45" s="24"/>
      <c r="O45" s="20"/>
      <c r="P45" s="20"/>
      <c r="T45" s="24"/>
      <c r="U45" s="20"/>
      <c r="V45" s="20"/>
      <c r="Z45" s="24"/>
      <c r="AA45" s="20"/>
      <c r="AB45" s="20"/>
      <c r="AF45" s="24"/>
      <c r="AG45" s="20"/>
      <c r="AH45" s="20"/>
      <c r="AL45" s="24"/>
      <c r="AM45" s="27"/>
    </row>
    <row r="46" spans="1:39" ht="12.75">
      <c r="A46" s="24"/>
      <c r="B46" s="16" t="s">
        <v>119</v>
      </c>
      <c r="C46" s="17">
        <v>1</v>
      </c>
      <c r="D46" s="17">
        <v>2</v>
      </c>
      <c r="E46" s="17">
        <v>3</v>
      </c>
      <c r="F46" s="17">
        <v>4</v>
      </c>
      <c r="G46" s="17">
        <v>5</v>
      </c>
      <c r="H46" s="34"/>
      <c r="I46" s="17">
        <v>6</v>
      </c>
      <c r="J46" s="17">
        <v>7</v>
      </c>
      <c r="K46" s="17">
        <v>8</v>
      </c>
      <c r="L46" s="17">
        <v>9</v>
      </c>
      <c r="M46" s="17">
        <v>10</v>
      </c>
      <c r="N46" s="34"/>
      <c r="O46" s="17">
        <v>11</v>
      </c>
      <c r="P46" s="17">
        <v>12</v>
      </c>
      <c r="Q46" s="17">
        <v>13</v>
      </c>
      <c r="R46" s="17">
        <v>14</v>
      </c>
      <c r="S46" s="17">
        <v>15</v>
      </c>
      <c r="T46" s="34"/>
      <c r="U46" s="17">
        <v>16</v>
      </c>
      <c r="V46" s="17">
        <v>17</v>
      </c>
      <c r="W46" s="17">
        <v>18</v>
      </c>
      <c r="X46" s="17">
        <v>19</v>
      </c>
      <c r="Y46" s="17">
        <v>20</v>
      </c>
      <c r="Z46" s="34"/>
      <c r="AA46" s="17">
        <v>21</v>
      </c>
      <c r="AB46" s="17">
        <v>22</v>
      </c>
      <c r="AC46" s="17">
        <v>23</v>
      </c>
      <c r="AD46" s="17">
        <v>24</v>
      </c>
      <c r="AE46" s="17">
        <v>25</v>
      </c>
      <c r="AF46" s="24"/>
      <c r="AG46" s="17">
        <v>26</v>
      </c>
      <c r="AH46" s="17">
        <v>27</v>
      </c>
      <c r="AI46" s="17">
        <v>28</v>
      </c>
      <c r="AJ46" s="17">
        <v>29</v>
      </c>
      <c r="AK46" s="17">
        <v>30</v>
      </c>
      <c r="AL46" s="24"/>
      <c r="AM46" s="27"/>
    </row>
    <row r="47" spans="1:40" ht="12.75">
      <c r="A47" s="24"/>
      <c r="B47" t="s">
        <v>129</v>
      </c>
      <c r="C47" s="21">
        <v>179</v>
      </c>
      <c r="D47" s="21">
        <v>180</v>
      </c>
      <c r="E47" s="21"/>
      <c r="F47" s="1">
        <v>179</v>
      </c>
      <c r="G47" s="21">
        <v>175</v>
      </c>
      <c r="H47" s="25"/>
      <c r="K47" s="21"/>
      <c r="L47" s="1"/>
      <c r="M47" s="21"/>
      <c r="N47" s="25"/>
      <c r="Q47" s="21"/>
      <c r="R47" s="1"/>
      <c r="S47" s="21"/>
      <c r="T47" s="25"/>
      <c r="W47" s="21"/>
      <c r="X47" s="1"/>
      <c r="Y47" s="21"/>
      <c r="Z47" s="25"/>
      <c r="AC47" s="21"/>
      <c r="AD47" s="1"/>
      <c r="AE47" s="21"/>
      <c r="AF47" s="24"/>
      <c r="AI47" s="21"/>
      <c r="AJ47" s="1"/>
      <c r="AK47" s="21"/>
      <c r="AL47" s="24"/>
      <c r="AM47" s="27">
        <f>AVERAGE(C47:AK47)</f>
        <v>178.25</v>
      </c>
      <c r="AN47" s="1">
        <f>COUNT(C47:AL47)</f>
        <v>4</v>
      </c>
    </row>
    <row r="48" spans="1:40" ht="12.75">
      <c r="A48" s="24"/>
      <c r="B48" t="s">
        <v>130</v>
      </c>
      <c r="C48" s="21">
        <v>146</v>
      </c>
      <c r="D48" s="21">
        <v>199</v>
      </c>
      <c r="E48" s="21">
        <v>152</v>
      </c>
      <c r="F48" s="1"/>
      <c r="G48" s="21">
        <v>186</v>
      </c>
      <c r="H48" s="25"/>
      <c r="K48" s="21"/>
      <c r="L48" s="1"/>
      <c r="M48" s="21"/>
      <c r="N48" s="25"/>
      <c r="Q48" s="21"/>
      <c r="R48" s="1"/>
      <c r="S48" s="21"/>
      <c r="T48" s="25"/>
      <c r="W48" s="21"/>
      <c r="X48" s="1"/>
      <c r="Y48" s="21"/>
      <c r="Z48" s="25"/>
      <c r="AC48" s="21"/>
      <c r="AD48" s="1"/>
      <c r="AE48" s="21"/>
      <c r="AF48" s="24"/>
      <c r="AI48" s="21"/>
      <c r="AJ48" s="1"/>
      <c r="AK48" s="21"/>
      <c r="AL48" s="24"/>
      <c r="AM48" s="27">
        <f>AVERAGE(C48:AK48)</f>
        <v>170.75</v>
      </c>
      <c r="AN48" s="1">
        <f>COUNT(C48:AL48)</f>
        <v>4</v>
      </c>
    </row>
    <row r="49" spans="1:40" ht="12.75">
      <c r="A49" s="24"/>
      <c r="B49" t="s">
        <v>131</v>
      </c>
      <c r="C49" s="21">
        <v>183</v>
      </c>
      <c r="E49" s="21">
        <v>199</v>
      </c>
      <c r="F49" s="1">
        <v>180</v>
      </c>
      <c r="G49" s="21"/>
      <c r="H49" s="25"/>
      <c r="K49" s="21"/>
      <c r="L49" s="1"/>
      <c r="M49" s="21"/>
      <c r="N49" s="25"/>
      <c r="Q49" s="21"/>
      <c r="R49" s="1"/>
      <c r="S49" s="21"/>
      <c r="T49" s="25"/>
      <c r="W49" s="21"/>
      <c r="X49" s="1"/>
      <c r="Y49" s="21"/>
      <c r="Z49" s="25"/>
      <c r="AC49" s="21"/>
      <c r="AD49" s="1"/>
      <c r="AE49" s="21"/>
      <c r="AF49" s="24"/>
      <c r="AI49" s="21"/>
      <c r="AJ49" s="1"/>
      <c r="AK49" s="21"/>
      <c r="AL49" s="24"/>
      <c r="AM49" s="27">
        <f>AVERAGE(C49:AK49)</f>
        <v>187.33333333333334</v>
      </c>
      <c r="AN49" s="1">
        <f>COUNT(C49:AL49)</f>
        <v>3</v>
      </c>
    </row>
    <row r="50" spans="1:41" ht="12.75">
      <c r="A50" s="24"/>
      <c r="B50" t="s">
        <v>132</v>
      </c>
      <c r="D50" s="21">
        <v>175</v>
      </c>
      <c r="E50" s="21">
        <v>194</v>
      </c>
      <c r="F50" s="1">
        <v>168</v>
      </c>
      <c r="G50" s="21">
        <v>215</v>
      </c>
      <c r="H50" s="25"/>
      <c r="K50" s="21"/>
      <c r="L50" s="1"/>
      <c r="M50" s="21"/>
      <c r="N50" s="25"/>
      <c r="Q50" s="21"/>
      <c r="R50" s="1"/>
      <c r="S50" s="21"/>
      <c r="T50" s="25"/>
      <c r="W50" s="21"/>
      <c r="X50" s="1"/>
      <c r="Y50" s="21"/>
      <c r="Z50" s="25"/>
      <c r="AC50" s="21"/>
      <c r="AD50" s="1"/>
      <c r="AE50" s="21"/>
      <c r="AF50" s="24"/>
      <c r="AI50" s="21"/>
      <c r="AJ50" s="1"/>
      <c r="AK50" s="21"/>
      <c r="AL50" s="24"/>
      <c r="AM50" s="27">
        <f>AVERAGE(C50:AK50)</f>
        <v>188</v>
      </c>
      <c r="AN50" s="1">
        <f>COUNT(C50:AL50)</f>
        <v>4</v>
      </c>
      <c r="AO50" s="26"/>
    </row>
    <row r="51" spans="1:39" ht="12.75">
      <c r="A51" s="24"/>
      <c r="B51" t="s">
        <v>14</v>
      </c>
      <c r="C51" s="19">
        <f>SUM(C47:C50)</f>
        <v>508</v>
      </c>
      <c r="D51" s="19">
        <f>SUM(D47:D50)</f>
        <v>554</v>
      </c>
      <c r="E51" s="19">
        <f>SUM(E47:E50)</f>
        <v>545</v>
      </c>
      <c r="F51" s="19">
        <f>SUM(F47:F50)</f>
        <v>527</v>
      </c>
      <c r="G51" s="19">
        <f>SUM(G47:G50)</f>
        <v>576</v>
      </c>
      <c r="H51" s="37"/>
      <c r="I51" s="19">
        <f>SUM(I47:I50)</f>
        <v>0</v>
      </c>
      <c r="J51" s="19">
        <f>SUM(J47:J50)</f>
        <v>0</v>
      </c>
      <c r="K51" s="19">
        <f>SUM(K47:K50)</f>
        <v>0</v>
      </c>
      <c r="L51" s="19">
        <f>SUM(L47:L50)</f>
        <v>0</v>
      </c>
      <c r="M51" s="19">
        <f>SUM(M47:M50)</f>
        <v>0</v>
      </c>
      <c r="N51" s="37"/>
      <c r="O51" s="19">
        <f>SUM(O47:O50)</f>
        <v>0</v>
      </c>
      <c r="P51" s="19">
        <f>SUM(P47:P50)</f>
        <v>0</v>
      </c>
      <c r="Q51" s="19">
        <f>SUM(Q47:Q50)</f>
        <v>0</v>
      </c>
      <c r="R51" s="19">
        <f>SUM(R47:R50)</f>
        <v>0</v>
      </c>
      <c r="S51" s="19">
        <f>SUM(S47:S50)</f>
        <v>0</v>
      </c>
      <c r="T51" s="37"/>
      <c r="U51" s="19">
        <f>SUM(U47:U50)</f>
        <v>0</v>
      </c>
      <c r="V51" s="19">
        <f>SUM(V47:V50)</f>
        <v>0</v>
      </c>
      <c r="W51" s="19">
        <f>SUM(W47:W50)</f>
        <v>0</v>
      </c>
      <c r="X51" s="19">
        <f>SUM(X47:X50)</f>
        <v>0</v>
      </c>
      <c r="Y51" s="19">
        <f>SUM(Y47:Y50)</f>
        <v>0</v>
      </c>
      <c r="Z51" s="37"/>
      <c r="AA51" s="19">
        <f>SUM(AA47:AA50)</f>
        <v>0</v>
      </c>
      <c r="AB51" s="19">
        <f>SUM(AB47:AB50)</f>
        <v>0</v>
      </c>
      <c r="AC51" s="19">
        <f>SUM(AC47:AC50)</f>
        <v>0</v>
      </c>
      <c r="AD51" s="19">
        <f>SUM(AD47:AD50)</f>
        <v>0</v>
      </c>
      <c r="AE51" s="19">
        <f>SUM(AE47:AE50)</f>
        <v>0</v>
      </c>
      <c r="AF51" s="24"/>
      <c r="AG51" s="19">
        <f>SUM(AG47:AG50)</f>
        <v>0</v>
      </c>
      <c r="AH51" s="19">
        <f>SUM(AH47:AH50)</f>
        <v>0</v>
      </c>
      <c r="AI51" s="19">
        <f>SUM(AI47:AI50)</f>
        <v>0</v>
      </c>
      <c r="AJ51" s="19">
        <f>SUM(AJ47:AJ50)</f>
        <v>0</v>
      </c>
      <c r="AK51" s="19">
        <f>SUM(AK47:AK50)</f>
        <v>0</v>
      </c>
      <c r="AL51" s="24"/>
      <c r="AM51" s="27">
        <f>AVERAGE(C51:AK51)</f>
        <v>90.33333333333333</v>
      </c>
    </row>
    <row r="52" spans="1:38" ht="12.75">
      <c r="A52" s="24"/>
      <c r="E52" s="1"/>
      <c r="F52" s="1"/>
      <c r="G52" s="1"/>
      <c r="H52" s="35"/>
      <c r="K52" s="1"/>
      <c r="L52" s="1"/>
      <c r="M52" s="1"/>
      <c r="N52" s="35"/>
      <c r="Q52" s="1"/>
      <c r="R52" s="1"/>
      <c r="S52" s="1"/>
      <c r="T52" s="35"/>
      <c r="W52" s="1"/>
      <c r="X52" s="1"/>
      <c r="Y52" s="1"/>
      <c r="Z52" s="35"/>
      <c r="AC52" s="1"/>
      <c r="AD52" s="1"/>
      <c r="AE52" s="1"/>
      <c r="AF52" s="24"/>
      <c r="AI52" s="1"/>
      <c r="AJ52" s="1"/>
      <c r="AK52" s="1"/>
      <c r="AL52" s="24"/>
    </row>
    <row r="53" spans="1:38" ht="12.75">
      <c r="A53" s="24"/>
      <c r="B53" s="24"/>
      <c r="C53" s="25"/>
      <c r="D53" s="25"/>
      <c r="E53" s="24"/>
      <c r="F53" s="24"/>
      <c r="G53" s="24"/>
      <c r="H53" s="24"/>
      <c r="I53" s="25"/>
      <c r="J53" s="25"/>
      <c r="K53" s="24"/>
      <c r="L53" s="24"/>
      <c r="M53" s="24"/>
      <c r="N53" s="24"/>
      <c r="O53" s="25"/>
      <c r="P53" s="25"/>
      <c r="Q53" s="24"/>
      <c r="R53" s="24"/>
      <c r="S53" s="24"/>
      <c r="T53" s="24"/>
      <c r="U53" s="25"/>
      <c r="V53" s="25"/>
      <c r="W53" s="24"/>
      <c r="X53" s="24"/>
      <c r="Y53" s="24"/>
      <c r="Z53" s="24"/>
      <c r="AA53" s="25"/>
      <c r="AB53" s="25"/>
      <c r="AC53" s="24"/>
      <c r="AD53" s="24"/>
      <c r="AE53" s="24"/>
      <c r="AF53" s="24"/>
      <c r="AG53" s="25"/>
      <c r="AH53" s="25"/>
      <c r="AI53" s="24"/>
      <c r="AJ53" s="24"/>
      <c r="AK53" s="24"/>
      <c r="AL53" s="24"/>
    </row>
    <row r="54" ht="12.75" hidden="1"/>
    <row r="55" ht="12.75" hidden="1"/>
    <row r="56" ht="12.75" hidden="1"/>
    <row r="57" ht="12.75" hidden="1"/>
    <row r="58" ht="12.75" hidden="1"/>
    <row r="60" spans="2:33" ht="12.75">
      <c r="B60" t="s">
        <v>111</v>
      </c>
      <c r="C60" s="21">
        <f>MAX(C4:G7,C13:G15,C21:G24,C30:G33,C39:G41,C47:G50)</f>
        <v>256</v>
      </c>
      <c r="I60" s="21">
        <f>MAX(I4:M7,I13:M15,I21:M24,I30:M33,I39:M41,I47:M50)</f>
        <v>0</v>
      </c>
      <c r="O60" s="21">
        <f>MAX(O4:S7,O13:S15,O21:S24,O30:S33,O39:S41,O47:S50)</f>
        <v>0</v>
      </c>
      <c r="U60" s="21">
        <f>MAX(U4:Y7,U13:Y15,U21:Y24,U30:Y33,U39:Y41,U47:Y50)</f>
        <v>0</v>
      </c>
      <c r="AA60" s="21">
        <f>MAX(AA4:AE7,AA13:AE15,AA21:AE24,AA30:AE33,AA39:AE41,AA47:AE50)</f>
        <v>0</v>
      </c>
      <c r="AG60" s="21">
        <f>MAX(AG4:AK7,AG13:AK15,AG21:AK24,AG30:AK33,AG39:AK41,AG47:AK50)</f>
        <v>0</v>
      </c>
    </row>
  </sheetData>
  <mergeCells count="6">
    <mergeCell ref="AA2:AE2"/>
    <mergeCell ref="AG2:AK2"/>
    <mergeCell ref="C2:G2"/>
    <mergeCell ref="I2:M2"/>
    <mergeCell ref="O2:S2"/>
    <mergeCell ref="U2:Y2"/>
  </mergeCells>
  <printOptions horizontalCentered="1"/>
  <pageMargins left="0.5511811023622047" right="0.5511811023622047" top="0.984251968503937" bottom="0.7480314960629921" header="0.3937007874015748" footer="0.03937007874015748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180"/>
  <sheetViews>
    <sheetView workbookViewId="0" topLeftCell="A1">
      <selection activeCell="B41" sqref="B40:B41"/>
    </sheetView>
  </sheetViews>
  <sheetFormatPr defaultColWidth="9.140625" defaultRowHeight="12.75"/>
  <cols>
    <col min="1" max="1" width="7.28125" style="0" bestFit="1" customWidth="1"/>
    <col min="2" max="2" width="18.7109375" style="0" bestFit="1" customWidth="1"/>
    <col min="3" max="3" width="1.421875" style="1" bestFit="1" customWidth="1"/>
    <col min="4" max="4" width="18.7109375" style="0" bestFit="1" customWidth="1"/>
    <col min="6" max="6" width="1.421875" style="0" bestFit="1" customWidth="1"/>
    <col min="8" max="8" width="18.00390625" style="0" hidden="1" customWidth="1"/>
    <col min="9" max="9" width="7.140625" style="1" hidden="1" customWidth="1"/>
    <col min="10" max="10" width="18.00390625" style="0" hidden="1" customWidth="1"/>
    <col min="11" max="11" width="3.00390625" style="0" hidden="1" customWidth="1"/>
    <col min="12" max="12" width="18.00390625" style="0" hidden="1" customWidth="1"/>
    <col min="13" max="13" width="3.00390625" style="1" hidden="1" customWidth="1"/>
    <col min="14" max="14" width="12.57421875" style="0" hidden="1" customWidth="1"/>
    <col min="15" max="15" width="2.57421875" style="0" hidden="1" customWidth="1"/>
    <col min="16" max="16" width="5.140625" style="0" hidden="1" customWidth="1"/>
    <col min="17" max="18" width="9.140625" style="0" hidden="1" customWidth="1"/>
    <col min="19" max="19" width="6.8515625" style="0" bestFit="1" customWidth="1"/>
  </cols>
  <sheetData>
    <row r="1" spans="8:18" ht="12.75">
      <c r="H1" s="51" t="s">
        <v>12</v>
      </c>
      <c r="I1" s="52"/>
      <c r="J1" s="53"/>
      <c r="K1" s="12"/>
      <c r="L1" s="51" t="s">
        <v>11</v>
      </c>
      <c r="M1" s="52"/>
      <c r="N1" s="53"/>
      <c r="P1" s="51" t="s">
        <v>13</v>
      </c>
      <c r="Q1" s="52"/>
      <c r="R1" s="53"/>
    </row>
    <row r="2" spans="1:18" ht="12.75">
      <c r="A2" t="s">
        <v>10</v>
      </c>
      <c r="E2" s="50" t="s">
        <v>8</v>
      </c>
      <c r="F2" s="50"/>
      <c r="G2" s="50"/>
      <c r="H2" s="13">
        <v>1</v>
      </c>
      <c r="I2" s="14" t="s">
        <v>9</v>
      </c>
      <c r="J2" s="15">
        <v>2</v>
      </c>
      <c r="K2" s="12"/>
      <c r="L2" s="13">
        <v>1</v>
      </c>
      <c r="M2" s="14" t="s">
        <v>9</v>
      </c>
      <c r="N2" s="15">
        <v>2</v>
      </c>
      <c r="P2" s="13">
        <v>1</v>
      </c>
      <c r="Q2" s="14" t="s">
        <v>9</v>
      </c>
      <c r="R2" s="15">
        <v>2</v>
      </c>
    </row>
    <row r="3" spans="8:18" ht="12.75">
      <c r="H3" s="7"/>
      <c r="I3" s="6"/>
      <c r="J3" s="8"/>
      <c r="L3" s="7"/>
      <c r="M3" s="6"/>
      <c r="N3" s="8"/>
      <c r="P3" s="7"/>
      <c r="Q3" s="6"/>
      <c r="R3" s="8"/>
    </row>
    <row r="4" spans="1:18" ht="12.75">
      <c r="A4" s="28">
        <v>1</v>
      </c>
      <c r="B4" s="18" t="s">
        <v>114</v>
      </c>
      <c r="C4" s="28" t="s">
        <v>5</v>
      </c>
      <c r="D4" s="45" t="s">
        <v>119</v>
      </c>
      <c r="E4" s="38">
        <v>569</v>
      </c>
      <c r="F4" s="28"/>
      <c r="G4" s="18">
        <v>508</v>
      </c>
      <c r="H4" s="7" t="str">
        <f aca="true" t="shared" si="0" ref="H4:H67">IF($E4&gt;$G4,$B4,"")</f>
        <v>KFR Valkyrjur</v>
      </c>
      <c r="I4" s="6">
        <f aca="true" t="shared" si="1" ref="I4:I67">IF($E4=$G4,"JAFNT","")</f>
      </c>
      <c r="J4" s="8">
        <f aca="true" t="shared" si="2" ref="J4:J67">IF($E4&lt;$G4,$D4,"")</f>
      </c>
      <c r="L4" s="7">
        <f aca="true" t="shared" si="3" ref="L4:L67">IF($E4&lt;$G4,$B4,"")</f>
      </c>
      <c r="M4" s="6">
        <f aca="true" t="shared" si="4" ref="M4:M67">IF($E4=$G4,"JAFNT","")</f>
      </c>
      <c r="N4" s="8" t="str">
        <f aca="true" t="shared" si="5" ref="N4:N67">IF($E4&gt;$G4,$D4,"")</f>
        <v>ÍR KLS</v>
      </c>
      <c r="P4" s="7">
        <f>IF(E4="","",IF($E4=$G4,$B4,""))</f>
      </c>
      <c r="Q4" s="6">
        <f aca="true" t="shared" si="6" ref="Q4:Q67">IF($E4=$G4,"JAFNT","")</f>
      </c>
      <c r="R4" s="8">
        <f>IF(G4="","",IF($E4=$G4,$D4,""))</f>
      </c>
    </row>
    <row r="5" spans="1:18" ht="12.75">
      <c r="A5" s="28">
        <v>1</v>
      </c>
      <c r="B5" s="18" t="s">
        <v>115</v>
      </c>
      <c r="C5" s="28" t="s">
        <v>5</v>
      </c>
      <c r="D5" s="18" t="s">
        <v>118</v>
      </c>
      <c r="E5" s="18">
        <v>494</v>
      </c>
      <c r="F5" s="28"/>
      <c r="G5" s="18">
        <v>653</v>
      </c>
      <c r="H5" s="7">
        <f t="shared" si="0"/>
      </c>
      <c r="I5" s="6">
        <f t="shared" si="1"/>
      </c>
      <c r="J5" s="8" t="str">
        <f t="shared" si="2"/>
        <v>KR A</v>
      </c>
      <c r="L5" s="7" t="str">
        <f t="shared" si="3"/>
        <v>KR B</v>
      </c>
      <c r="M5" s="6">
        <f t="shared" si="4"/>
      </c>
      <c r="N5" s="8">
        <f t="shared" si="5"/>
      </c>
      <c r="P5" s="7">
        <f aca="true" t="shared" si="7" ref="P5:P68">IF(E5="","",IF($E5=$G5,$B5,""))</f>
      </c>
      <c r="Q5" s="6">
        <f t="shared" si="6"/>
      </c>
      <c r="R5" s="8">
        <f aca="true" t="shared" si="8" ref="R5:R68">IF(G5="","",IF($E5=$G5,$D5,""))</f>
      </c>
    </row>
    <row r="6" spans="1:18" ht="12.75">
      <c r="A6" s="28">
        <v>1</v>
      </c>
      <c r="B6" s="18" t="s">
        <v>116</v>
      </c>
      <c r="C6" s="28" t="s">
        <v>5</v>
      </c>
      <c r="D6" s="18" t="s">
        <v>117</v>
      </c>
      <c r="E6" s="18">
        <v>499</v>
      </c>
      <c r="F6" s="28"/>
      <c r="G6" s="18">
        <v>572</v>
      </c>
      <c r="H6" s="7">
        <f t="shared" si="0"/>
      </c>
      <c r="I6" s="6">
        <f t="shared" si="1"/>
      </c>
      <c r="J6" s="8" t="str">
        <f t="shared" si="2"/>
        <v>ÍR TT</v>
      </c>
      <c r="L6" s="7" t="str">
        <f t="shared" si="3"/>
        <v>ÍR BK</v>
      </c>
      <c r="M6" s="6">
        <f t="shared" si="4"/>
      </c>
      <c r="N6" s="8">
        <f t="shared" si="5"/>
      </c>
      <c r="P6" s="7">
        <f t="shared" si="7"/>
      </c>
      <c r="Q6" s="6">
        <f t="shared" si="6"/>
      </c>
      <c r="R6" s="8">
        <f t="shared" si="8"/>
      </c>
    </row>
    <row r="7" spans="1:18" ht="12.75">
      <c r="A7" s="28">
        <v>2</v>
      </c>
      <c r="B7" s="18" t="s">
        <v>116</v>
      </c>
      <c r="C7" s="28" t="s">
        <v>5</v>
      </c>
      <c r="D7" s="18" t="s">
        <v>119</v>
      </c>
      <c r="E7" s="18">
        <v>482</v>
      </c>
      <c r="F7" s="28"/>
      <c r="G7" s="18">
        <v>554</v>
      </c>
      <c r="H7" s="7">
        <f t="shared" si="0"/>
      </c>
      <c r="I7" s="6">
        <f t="shared" si="1"/>
      </c>
      <c r="J7" s="8" t="str">
        <f t="shared" si="2"/>
        <v>ÍR KLS</v>
      </c>
      <c r="L7" s="7" t="str">
        <f t="shared" si="3"/>
        <v>ÍR BK</v>
      </c>
      <c r="M7" s="6">
        <f t="shared" si="4"/>
      </c>
      <c r="N7" s="8">
        <f t="shared" si="5"/>
      </c>
      <c r="P7" s="7">
        <f t="shared" si="7"/>
      </c>
      <c r="Q7" s="6">
        <f t="shared" si="6"/>
      </c>
      <c r="R7" s="8">
        <f t="shared" si="8"/>
      </c>
    </row>
    <row r="8" spans="1:18" ht="12.75">
      <c r="A8" s="28">
        <v>2</v>
      </c>
      <c r="B8" s="18" t="s">
        <v>115</v>
      </c>
      <c r="C8" s="28" t="s">
        <v>5</v>
      </c>
      <c r="D8" s="18" t="s">
        <v>117</v>
      </c>
      <c r="E8" s="18">
        <v>524</v>
      </c>
      <c r="F8" s="28"/>
      <c r="G8" s="18">
        <v>565</v>
      </c>
      <c r="H8" s="7">
        <f t="shared" si="0"/>
      </c>
      <c r="I8" s="6">
        <f t="shared" si="1"/>
      </c>
      <c r="J8" s="8" t="str">
        <f t="shared" si="2"/>
        <v>ÍR TT</v>
      </c>
      <c r="L8" s="7" t="str">
        <f t="shared" si="3"/>
        <v>KR B</v>
      </c>
      <c r="M8" s="6">
        <f t="shared" si="4"/>
      </c>
      <c r="N8" s="8">
        <f t="shared" si="5"/>
      </c>
      <c r="P8" s="7">
        <f t="shared" si="7"/>
      </c>
      <c r="Q8" s="6">
        <f t="shared" si="6"/>
      </c>
      <c r="R8" s="8">
        <f t="shared" si="8"/>
      </c>
    </row>
    <row r="9" spans="1:18" ht="12.75">
      <c r="A9" s="28">
        <v>2</v>
      </c>
      <c r="B9" s="18" t="s">
        <v>114</v>
      </c>
      <c r="C9" s="28" t="s">
        <v>5</v>
      </c>
      <c r="D9" s="18" t="s">
        <v>118</v>
      </c>
      <c r="E9" s="18">
        <v>585</v>
      </c>
      <c r="F9" s="28"/>
      <c r="G9" s="18">
        <v>641</v>
      </c>
      <c r="H9" s="7">
        <f t="shared" si="0"/>
      </c>
      <c r="I9" s="6">
        <f t="shared" si="1"/>
      </c>
      <c r="J9" s="8" t="str">
        <f t="shared" si="2"/>
        <v>KR A</v>
      </c>
      <c r="L9" s="7" t="str">
        <f t="shared" si="3"/>
        <v>KFR Valkyrjur</v>
      </c>
      <c r="M9" s="6">
        <f t="shared" si="4"/>
      </c>
      <c r="N9" s="8">
        <f t="shared" si="5"/>
      </c>
      <c r="P9" s="7">
        <f t="shared" si="7"/>
      </c>
      <c r="Q9" s="6">
        <f t="shared" si="6"/>
      </c>
      <c r="R9" s="8">
        <f t="shared" si="8"/>
      </c>
    </row>
    <row r="10" spans="1:18" ht="12.75">
      <c r="A10" s="28">
        <v>3</v>
      </c>
      <c r="B10" s="18" t="s">
        <v>117</v>
      </c>
      <c r="C10" s="28" t="s">
        <v>5</v>
      </c>
      <c r="D10" s="18" t="s">
        <v>118</v>
      </c>
      <c r="E10" s="18">
        <v>533</v>
      </c>
      <c r="F10" s="28"/>
      <c r="G10" s="18">
        <v>661</v>
      </c>
      <c r="H10" s="7">
        <f t="shared" si="0"/>
      </c>
      <c r="I10" s="6">
        <f t="shared" si="1"/>
      </c>
      <c r="J10" s="8" t="str">
        <f t="shared" si="2"/>
        <v>KR A</v>
      </c>
      <c r="L10" s="7" t="str">
        <f t="shared" si="3"/>
        <v>ÍR TT</v>
      </c>
      <c r="M10" s="6">
        <f t="shared" si="4"/>
      </c>
      <c r="N10" s="8">
        <f t="shared" si="5"/>
      </c>
      <c r="P10" s="7">
        <f t="shared" si="7"/>
      </c>
      <c r="Q10" s="6">
        <f t="shared" si="6"/>
      </c>
      <c r="R10" s="8">
        <f t="shared" si="8"/>
      </c>
    </row>
    <row r="11" spans="1:18" ht="12.75">
      <c r="A11" s="28">
        <v>3</v>
      </c>
      <c r="B11" s="18" t="s">
        <v>114</v>
      </c>
      <c r="C11" s="28" t="s">
        <v>5</v>
      </c>
      <c r="D11" s="18" t="s">
        <v>116</v>
      </c>
      <c r="E11" s="18">
        <v>566</v>
      </c>
      <c r="F11" s="28"/>
      <c r="G11" s="18">
        <v>394</v>
      </c>
      <c r="H11" s="7" t="str">
        <f t="shared" si="0"/>
        <v>KFR Valkyrjur</v>
      </c>
      <c r="I11" s="6">
        <f t="shared" si="1"/>
      </c>
      <c r="J11" s="8">
        <f t="shared" si="2"/>
      </c>
      <c r="L11" s="7">
        <f t="shared" si="3"/>
      </c>
      <c r="M11" s="6">
        <f t="shared" si="4"/>
      </c>
      <c r="N11" s="8" t="str">
        <f t="shared" si="5"/>
        <v>ÍR BK</v>
      </c>
      <c r="P11" s="7">
        <f t="shared" si="7"/>
      </c>
      <c r="Q11" s="6">
        <f t="shared" si="6"/>
      </c>
      <c r="R11" s="8">
        <f t="shared" si="8"/>
      </c>
    </row>
    <row r="12" spans="1:18" ht="12.75">
      <c r="A12" s="28">
        <v>3</v>
      </c>
      <c r="B12" s="18" t="s">
        <v>115</v>
      </c>
      <c r="C12" s="28" t="s">
        <v>5</v>
      </c>
      <c r="D12" s="18" t="s">
        <v>119</v>
      </c>
      <c r="E12" s="18">
        <v>563</v>
      </c>
      <c r="F12" s="28"/>
      <c r="G12" s="18">
        <v>545</v>
      </c>
      <c r="H12" s="7" t="str">
        <f t="shared" si="0"/>
        <v>KR B</v>
      </c>
      <c r="I12" s="6">
        <f t="shared" si="1"/>
      </c>
      <c r="J12" s="8">
        <f t="shared" si="2"/>
      </c>
      <c r="L12" s="7">
        <f t="shared" si="3"/>
      </c>
      <c r="M12" s="6">
        <f t="shared" si="4"/>
      </c>
      <c r="N12" s="8" t="str">
        <f t="shared" si="5"/>
        <v>ÍR KLS</v>
      </c>
      <c r="P12" s="7">
        <f t="shared" si="7"/>
      </c>
      <c r="Q12" s="6">
        <f t="shared" si="6"/>
      </c>
      <c r="R12" s="8">
        <f t="shared" si="8"/>
      </c>
    </row>
    <row r="13" spans="1:18" ht="12.75">
      <c r="A13" s="28">
        <v>4</v>
      </c>
      <c r="B13" s="18" t="s">
        <v>115</v>
      </c>
      <c r="C13" s="28" t="s">
        <v>5</v>
      </c>
      <c r="D13" s="18" t="s">
        <v>116</v>
      </c>
      <c r="E13" s="18">
        <v>583</v>
      </c>
      <c r="F13" s="28"/>
      <c r="G13" s="18">
        <v>444</v>
      </c>
      <c r="H13" s="7" t="str">
        <f t="shared" si="0"/>
        <v>KR B</v>
      </c>
      <c r="I13" s="6">
        <f t="shared" si="1"/>
      </c>
      <c r="J13" s="8">
        <f t="shared" si="2"/>
      </c>
      <c r="L13" s="7">
        <f t="shared" si="3"/>
      </c>
      <c r="M13" s="6">
        <f t="shared" si="4"/>
      </c>
      <c r="N13" s="8" t="str">
        <f t="shared" si="5"/>
        <v>ÍR BK</v>
      </c>
      <c r="P13" s="7">
        <f t="shared" si="7"/>
      </c>
      <c r="Q13" s="6">
        <f t="shared" si="6"/>
      </c>
      <c r="R13" s="8">
        <f t="shared" si="8"/>
      </c>
    </row>
    <row r="14" spans="1:18" ht="12.75">
      <c r="A14" s="28">
        <v>4</v>
      </c>
      <c r="B14" s="18" t="s">
        <v>118</v>
      </c>
      <c r="C14" s="28" t="s">
        <v>5</v>
      </c>
      <c r="D14" s="18" t="s">
        <v>119</v>
      </c>
      <c r="E14" s="18">
        <v>594</v>
      </c>
      <c r="F14" s="28"/>
      <c r="G14" s="18">
        <v>527</v>
      </c>
      <c r="H14" s="7" t="str">
        <f t="shared" si="0"/>
        <v>KR A</v>
      </c>
      <c r="I14" s="6">
        <f t="shared" si="1"/>
      </c>
      <c r="J14" s="8">
        <f t="shared" si="2"/>
      </c>
      <c r="L14" s="7">
        <f t="shared" si="3"/>
      </c>
      <c r="M14" s="6">
        <f t="shared" si="4"/>
      </c>
      <c r="N14" s="8" t="str">
        <f t="shared" si="5"/>
        <v>ÍR KLS</v>
      </c>
      <c r="P14" s="7">
        <f t="shared" si="7"/>
      </c>
      <c r="Q14" s="6">
        <f t="shared" si="6"/>
      </c>
      <c r="R14" s="8">
        <f t="shared" si="8"/>
      </c>
    </row>
    <row r="15" spans="1:18" ht="12.75">
      <c r="A15" s="28">
        <v>4</v>
      </c>
      <c r="B15" s="18" t="s">
        <v>114</v>
      </c>
      <c r="C15" s="28" t="s">
        <v>5</v>
      </c>
      <c r="D15" s="18" t="s">
        <v>117</v>
      </c>
      <c r="E15" s="18">
        <v>534</v>
      </c>
      <c r="F15" s="28"/>
      <c r="G15" s="18">
        <v>598</v>
      </c>
      <c r="H15" s="7">
        <f t="shared" si="0"/>
      </c>
      <c r="I15" s="6">
        <f t="shared" si="1"/>
      </c>
      <c r="J15" s="8" t="str">
        <f t="shared" si="2"/>
        <v>ÍR TT</v>
      </c>
      <c r="L15" s="7" t="str">
        <f t="shared" si="3"/>
        <v>KFR Valkyrjur</v>
      </c>
      <c r="M15" s="6">
        <f t="shared" si="4"/>
      </c>
      <c r="N15" s="8">
        <f t="shared" si="5"/>
      </c>
      <c r="P15" s="7">
        <f t="shared" si="7"/>
      </c>
      <c r="Q15" s="6">
        <f t="shared" si="6"/>
      </c>
      <c r="R15" s="8">
        <f t="shared" si="8"/>
      </c>
    </row>
    <row r="16" spans="1:18" ht="12.75">
      <c r="A16" s="28">
        <v>5</v>
      </c>
      <c r="B16" s="18" t="s">
        <v>114</v>
      </c>
      <c r="C16" s="28" t="s">
        <v>5</v>
      </c>
      <c r="D16" s="18" t="s">
        <v>115</v>
      </c>
      <c r="E16" s="18">
        <v>566</v>
      </c>
      <c r="F16" s="28"/>
      <c r="G16" s="18">
        <v>542</v>
      </c>
      <c r="H16" s="7" t="str">
        <f t="shared" si="0"/>
        <v>KFR Valkyrjur</v>
      </c>
      <c r="I16" s="6">
        <f t="shared" si="1"/>
      </c>
      <c r="J16" s="8">
        <f t="shared" si="2"/>
      </c>
      <c r="L16" s="7">
        <f t="shared" si="3"/>
      </c>
      <c r="M16" s="6">
        <f t="shared" si="4"/>
      </c>
      <c r="N16" s="8" t="str">
        <f t="shared" si="5"/>
        <v>KR B</v>
      </c>
      <c r="P16" s="7">
        <f t="shared" si="7"/>
      </c>
      <c r="Q16" s="6">
        <f t="shared" si="6"/>
      </c>
      <c r="R16" s="8">
        <f t="shared" si="8"/>
      </c>
    </row>
    <row r="17" spans="1:18" ht="12.75">
      <c r="A17" s="28">
        <v>5</v>
      </c>
      <c r="B17" s="18" t="s">
        <v>117</v>
      </c>
      <c r="C17" s="28" t="s">
        <v>5</v>
      </c>
      <c r="D17" s="18" t="s">
        <v>119</v>
      </c>
      <c r="E17" s="18">
        <v>517</v>
      </c>
      <c r="F17" s="28"/>
      <c r="G17" s="18">
        <v>576</v>
      </c>
      <c r="H17" s="7">
        <f t="shared" si="0"/>
      </c>
      <c r="I17" s="6">
        <f t="shared" si="1"/>
      </c>
      <c r="J17" s="8" t="str">
        <f t="shared" si="2"/>
        <v>ÍR KLS</v>
      </c>
      <c r="L17" s="7" t="str">
        <f t="shared" si="3"/>
        <v>ÍR TT</v>
      </c>
      <c r="M17" s="6">
        <f t="shared" si="4"/>
      </c>
      <c r="N17" s="8">
        <f t="shared" si="5"/>
      </c>
      <c r="P17" s="7">
        <f t="shared" si="7"/>
      </c>
      <c r="Q17" s="6">
        <f t="shared" si="6"/>
      </c>
      <c r="R17" s="8">
        <f t="shared" si="8"/>
      </c>
    </row>
    <row r="18" spans="1:18" ht="12.75">
      <c r="A18" s="28">
        <v>5</v>
      </c>
      <c r="B18" s="18" t="s">
        <v>116</v>
      </c>
      <c r="C18" s="28" t="s">
        <v>5</v>
      </c>
      <c r="D18" s="18" t="s">
        <v>118</v>
      </c>
      <c r="E18" s="18">
        <v>545</v>
      </c>
      <c r="F18" s="28"/>
      <c r="G18" s="18">
        <v>650</v>
      </c>
      <c r="H18" s="7">
        <f t="shared" si="0"/>
      </c>
      <c r="I18" s="6">
        <f t="shared" si="1"/>
      </c>
      <c r="J18" s="8" t="str">
        <f t="shared" si="2"/>
        <v>KR A</v>
      </c>
      <c r="L18" s="7" t="str">
        <f t="shared" si="3"/>
        <v>ÍR BK</v>
      </c>
      <c r="M18" s="6">
        <f t="shared" si="4"/>
      </c>
      <c r="N18" s="8">
        <f t="shared" si="5"/>
      </c>
      <c r="P18" s="7">
        <f t="shared" si="7"/>
      </c>
      <c r="Q18" s="6">
        <f t="shared" si="6"/>
      </c>
      <c r="R18" s="8">
        <f t="shared" si="8"/>
      </c>
    </row>
    <row r="19" spans="1:18" ht="12.75">
      <c r="A19" s="28"/>
      <c r="B19" s="18"/>
      <c r="C19" s="28"/>
      <c r="D19" s="18"/>
      <c r="E19" s="18"/>
      <c r="F19" s="28"/>
      <c r="G19" s="18"/>
      <c r="H19" s="7">
        <f t="shared" si="0"/>
      </c>
      <c r="I19" s="6" t="str">
        <f t="shared" si="1"/>
        <v>JAFNT</v>
      </c>
      <c r="J19" s="8">
        <f t="shared" si="2"/>
      </c>
      <c r="L19" s="7">
        <f t="shared" si="3"/>
      </c>
      <c r="M19" s="6" t="str">
        <f t="shared" si="4"/>
        <v>JAFNT</v>
      </c>
      <c r="N19" s="8">
        <f t="shared" si="5"/>
      </c>
      <c r="P19" s="7">
        <f t="shared" si="7"/>
      </c>
      <c r="Q19" s="6" t="str">
        <f t="shared" si="6"/>
        <v>JAFNT</v>
      </c>
      <c r="R19" s="8">
        <f t="shared" si="8"/>
      </c>
    </row>
    <row r="20" spans="1:18" ht="12.75">
      <c r="A20" s="28"/>
      <c r="B20" s="18"/>
      <c r="C20" s="28"/>
      <c r="E20" s="18"/>
      <c r="F20" s="28"/>
      <c r="G20" s="18"/>
      <c r="H20" s="7">
        <f t="shared" si="0"/>
      </c>
      <c r="I20" s="6" t="str">
        <f t="shared" si="1"/>
        <v>JAFNT</v>
      </c>
      <c r="J20" s="8">
        <f t="shared" si="2"/>
      </c>
      <c r="L20" s="7">
        <f t="shared" si="3"/>
      </c>
      <c r="M20" s="6" t="str">
        <f t="shared" si="4"/>
        <v>JAFNT</v>
      </c>
      <c r="N20" s="8">
        <f t="shared" si="5"/>
      </c>
      <c r="P20" s="7">
        <f t="shared" si="7"/>
      </c>
      <c r="Q20" s="6" t="str">
        <f t="shared" si="6"/>
        <v>JAFNT</v>
      </c>
      <c r="R20" s="8">
        <f t="shared" si="8"/>
      </c>
    </row>
    <row r="21" spans="1:18" ht="12.75">
      <c r="A21" s="28"/>
      <c r="C21" s="28"/>
      <c r="D21" s="18"/>
      <c r="E21" s="18"/>
      <c r="F21" s="28"/>
      <c r="G21" s="18"/>
      <c r="H21" s="7">
        <f t="shared" si="0"/>
      </c>
      <c r="I21" s="6" t="str">
        <f t="shared" si="1"/>
        <v>JAFNT</v>
      </c>
      <c r="J21" s="8">
        <f t="shared" si="2"/>
      </c>
      <c r="L21" s="7">
        <f t="shared" si="3"/>
      </c>
      <c r="M21" s="6" t="str">
        <f t="shared" si="4"/>
        <v>JAFNT</v>
      </c>
      <c r="N21" s="8">
        <f t="shared" si="5"/>
      </c>
      <c r="P21" s="7">
        <f t="shared" si="7"/>
      </c>
      <c r="Q21" s="6" t="str">
        <f t="shared" si="6"/>
        <v>JAFNT</v>
      </c>
      <c r="R21" s="8">
        <f t="shared" si="8"/>
      </c>
    </row>
    <row r="22" spans="1:18" ht="12.75">
      <c r="A22" s="28"/>
      <c r="C22" s="28"/>
      <c r="E22" s="18"/>
      <c r="F22" s="28"/>
      <c r="G22" s="18"/>
      <c r="H22" s="7">
        <f t="shared" si="0"/>
      </c>
      <c r="I22" s="6" t="str">
        <f t="shared" si="1"/>
        <v>JAFNT</v>
      </c>
      <c r="J22" s="8">
        <f t="shared" si="2"/>
      </c>
      <c r="L22" s="7">
        <f t="shared" si="3"/>
      </c>
      <c r="M22" s="6" t="str">
        <f t="shared" si="4"/>
        <v>JAFNT</v>
      </c>
      <c r="N22" s="8">
        <f t="shared" si="5"/>
      </c>
      <c r="P22" s="7">
        <f t="shared" si="7"/>
      </c>
      <c r="Q22" s="6" t="str">
        <f t="shared" si="6"/>
        <v>JAFNT</v>
      </c>
      <c r="R22" s="8">
        <f t="shared" si="8"/>
      </c>
    </row>
    <row r="23" spans="1:18" ht="12.75">
      <c r="A23" s="28"/>
      <c r="C23" s="28"/>
      <c r="D23" s="18"/>
      <c r="E23" s="18"/>
      <c r="F23" s="28"/>
      <c r="G23" s="18"/>
      <c r="H23" s="7">
        <f t="shared" si="0"/>
      </c>
      <c r="I23" s="6" t="str">
        <f t="shared" si="1"/>
        <v>JAFNT</v>
      </c>
      <c r="J23" s="8">
        <f t="shared" si="2"/>
      </c>
      <c r="L23" s="7">
        <f t="shared" si="3"/>
      </c>
      <c r="M23" s="6" t="str">
        <f t="shared" si="4"/>
        <v>JAFNT</v>
      </c>
      <c r="N23" s="8">
        <f t="shared" si="5"/>
      </c>
      <c r="P23" s="7">
        <f t="shared" si="7"/>
      </c>
      <c r="Q23" s="6" t="str">
        <f t="shared" si="6"/>
        <v>JAFNT</v>
      </c>
      <c r="R23" s="8">
        <f t="shared" si="8"/>
      </c>
    </row>
    <row r="24" spans="1:18" ht="12.75">
      <c r="A24" s="28"/>
      <c r="C24" s="28"/>
      <c r="E24" s="18"/>
      <c r="F24" s="28"/>
      <c r="G24" s="18"/>
      <c r="H24" s="7">
        <f t="shared" si="0"/>
      </c>
      <c r="I24" s="6" t="str">
        <f t="shared" si="1"/>
        <v>JAFNT</v>
      </c>
      <c r="J24" s="8">
        <f t="shared" si="2"/>
      </c>
      <c r="L24" s="7">
        <f t="shared" si="3"/>
      </c>
      <c r="M24" s="6" t="str">
        <f t="shared" si="4"/>
        <v>JAFNT</v>
      </c>
      <c r="N24" s="8">
        <f t="shared" si="5"/>
      </c>
      <c r="P24" s="7">
        <f t="shared" si="7"/>
      </c>
      <c r="Q24" s="6" t="str">
        <f t="shared" si="6"/>
        <v>JAFNT</v>
      </c>
      <c r="R24" s="8">
        <f t="shared" si="8"/>
      </c>
    </row>
    <row r="25" spans="1:18" ht="12.75">
      <c r="A25" s="28"/>
      <c r="B25" s="18"/>
      <c r="C25" s="28"/>
      <c r="D25" s="18"/>
      <c r="E25" s="18"/>
      <c r="F25" s="28"/>
      <c r="G25" s="18"/>
      <c r="H25" s="7">
        <f t="shared" si="0"/>
      </c>
      <c r="I25" s="6" t="str">
        <f t="shared" si="1"/>
        <v>JAFNT</v>
      </c>
      <c r="J25" s="8">
        <f t="shared" si="2"/>
      </c>
      <c r="L25" s="7">
        <f t="shared" si="3"/>
      </c>
      <c r="M25" s="6" t="str">
        <f t="shared" si="4"/>
        <v>JAFNT</v>
      </c>
      <c r="N25" s="8">
        <f t="shared" si="5"/>
      </c>
      <c r="P25" s="7">
        <f t="shared" si="7"/>
      </c>
      <c r="Q25" s="6" t="str">
        <f t="shared" si="6"/>
        <v>JAFNT</v>
      </c>
      <c r="R25" s="8">
        <f t="shared" si="8"/>
      </c>
    </row>
    <row r="26" spans="1:18" ht="12.75">
      <c r="A26" s="28"/>
      <c r="C26" s="28"/>
      <c r="D26" s="18"/>
      <c r="E26" s="18"/>
      <c r="F26" s="28"/>
      <c r="G26" s="18"/>
      <c r="H26" s="7">
        <f t="shared" si="0"/>
      </c>
      <c r="I26" s="6" t="str">
        <f t="shared" si="1"/>
        <v>JAFNT</v>
      </c>
      <c r="J26" s="8">
        <f t="shared" si="2"/>
      </c>
      <c r="L26" s="7">
        <f t="shared" si="3"/>
      </c>
      <c r="M26" s="6" t="str">
        <f t="shared" si="4"/>
        <v>JAFNT</v>
      </c>
      <c r="N26" s="8">
        <f t="shared" si="5"/>
      </c>
      <c r="P26" s="7">
        <f t="shared" si="7"/>
      </c>
      <c r="Q26" s="6" t="str">
        <f t="shared" si="6"/>
        <v>JAFNT</v>
      </c>
      <c r="R26" s="8">
        <f t="shared" si="8"/>
      </c>
    </row>
    <row r="27" spans="1:18" ht="12.75">
      <c r="A27" s="28"/>
      <c r="C27" s="28"/>
      <c r="E27" s="18"/>
      <c r="F27" s="28"/>
      <c r="G27" s="18"/>
      <c r="H27" s="7">
        <f t="shared" si="0"/>
      </c>
      <c r="I27" s="6" t="str">
        <f t="shared" si="1"/>
        <v>JAFNT</v>
      </c>
      <c r="J27" s="8">
        <f t="shared" si="2"/>
      </c>
      <c r="L27" s="7">
        <f t="shared" si="3"/>
      </c>
      <c r="M27" s="6" t="str">
        <f t="shared" si="4"/>
        <v>JAFNT</v>
      </c>
      <c r="N27" s="8">
        <f t="shared" si="5"/>
      </c>
      <c r="P27" s="7">
        <f t="shared" si="7"/>
      </c>
      <c r="Q27" s="6" t="str">
        <f t="shared" si="6"/>
        <v>JAFNT</v>
      </c>
      <c r="R27" s="8">
        <f t="shared" si="8"/>
      </c>
    </row>
    <row r="28" spans="1:18" ht="12.75">
      <c r="A28" s="28"/>
      <c r="C28" s="28"/>
      <c r="E28" s="18"/>
      <c r="F28" s="28"/>
      <c r="G28" s="18"/>
      <c r="H28" s="7">
        <f t="shared" si="0"/>
      </c>
      <c r="I28" s="6" t="str">
        <f t="shared" si="1"/>
        <v>JAFNT</v>
      </c>
      <c r="J28" s="8">
        <f t="shared" si="2"/>
      </c>
      <c r="L28" s="7">
        <f t="shared" si="3"/>
      </c>
      <c r="M28" s="6" t="str">
        <f t="shared" si="4"/>
        <v>JAFNT</v>
      </c>
      <c r="N28" s="8">
        <f t="shared" si="5"/>
      </c>
      <c r="P28" s="7">
        <f t="shared" si="7"/>
      </c>
      <c r="Q28" s="6" t="str">
        <f t="shared" si="6"/>
        <v>JAFNT</v>
      </c>
      <c r="R28" s="8">
        <f t="shared" si="8"/>
      </c>
    </row>
    <row r="29" spans="1:18" ht="12.75">
      <c r="A29" s="28"/>
      <c r="C29" s="28"/>
      <c r="E29" s="18"/>
      <c r="F29" s="28"/>
      <c r="G29" s="18"/>
      <c r="H29" s="7">
        <f t="shared" si="0"/>
      </c>
      <c r="I29" s="6" t="str">
        <f t="shared" si="1"/>
        <v>JAFNT</v>
      </c>
      <c r="J29" s="8">
        <f t="shared" si="2"/>
      </c>
      <c r="L29" s="7">
        <f t="shared" si="3"/>
      </c>
      <c r="M29" s="6" t="str">
        <f t="shared" si="4"/>
        <v>JAFNT</v>
      </c>
      <c r="N29" s="8">
        <f t="shared" si="5"/>
      </c>
      <c r="P29" s="7">
        <f t="shared" si="7"/>
      </c>
      <c r="Q29" s="6" t="str">
        <f t="shared" si="6"/>
        <v>JAFNT</v>
      </c>
      <c r="R29" s="8">
        <f t="shared" si="8"/>
      </c>
    </row>
    <row r="30" spans="1:18" ht="12.75">
      <c r="A30" s="28"/>
      <c r="C30" s="28"/>
      <c r="E30" s="18"/>
      <c r="F30" s="28"/>
      <c r="G30" s="18"/>
      <c r="H30" s="7">
        <f t="shared" si="0"/>
      </c>
      <c r="I30" s="6" t="str">
        <f t="shared" si="1"/>
        <v>JAFNT</v>
      </c>
      <c r="J30" s="8">
        <f t="shared" si="2"/>
      </c>
      <c r="L30" s="7">
        <f t="shared" si="3"/>
      </c>
      <c r="M30" s="6" t="str">
        <f t="shared" si="4"/>
        <v>JAFNT</v>
      </c>
      <c r="N30" s="8">
        <f t="shared" si="5"/>
      </c>
      <c r="P30" s="7">
        <f t="shared" si="7"/>
      </c>
      <c r="Q30" s="6" t="str">
        <f t="shared" si="6"/>
        <v>JAFNT</v>
      </c>
      <c r="R30" s="8">
        <f t="shared" si="8"/>
      </c>
    </row>
    <row r="31" spans="1:18" ht="12.75">
      <c r="A31" s="28"/>
      <c r="B31" s="18"/>
      <c r="C31" s="28"/>
      <c r="D31" s="45"/>
      <c r="E31" s="18"/>
      <c r="F31" s="28"/>
      <c r="G31" s="18"/>
      <c r="H31" s="7">
        <f t="shared" si="0"/>
      </c>
      <c r="I31" s="6" t="str">
        <f t="shared" si="1"/>
        <v>JAFNT</v>
      </c>
      <c r="J31" s="8">
        <f t="shared" si="2"/>
      </c>
      <c r="L31" s="7">
        <f t="shared" si="3"/>
      </c>
      <c r="M31" s="6" t="str">
        <f t="shared" si="4"/>
        <v>JAFNT</v>
      </c>
      <c r="N31" s="8">
        <f t="shared" si="5"/>
      </c>
      <c r="P31" s="7">
        <f t="shared" si="7"/>
      </c>
      <c r="Q31" s="6" t="str">
        <f t="shared" si="6"/>
        <v>JAFNT</v>
      </c>
      <c r="R31" s="8">
        <f t="shared" si="8"/>
      </c>
    </row>
    <row r="32" spans="1:18" ht="12.75">
      <c r="A32" s="28"/>
      <c r="B32" s="18"/>
      <c r="C32" s="28"/>
      <c r="F32" s="28"/>
      <c r="H32" s="7">
        <f t="shared" si="0"/>
      </c>
      <c r="I32" s="6" t="str">
        <f t="shared" si="1"/>
        <v>JAFNT</v>
      </c>
      <c r="J32" s="8">
        <f t="shared" si="2"/>
      </c>
      <c r="L32" s="7">
        <f t="shared" si="3"/>
      </c>
      <c r="M32" s="6" t="str">
        <f t="shared" si="4"/>
        <v>JAFNT</v>
      </c>
      <c r="N32" s="8">
        <f t="shared" si="5"/>
      </c>
      <c r="P32" s="7">
        <f t="shared" si="7"/>
      </c>
      <c r="Q32" s="6" t="str">
        <f t="shared" si="6"/>
        <v>JAFNT</v>
      </c>
      <c r="R32" s="8">
        <f t="shared" si="8"/>
      </c>
    </row>
    <row r="33" spans="1:18" ht="12.75">
      <c r="A33" s="28"/>
      <c r="C33" s="28"/>
      <c r="F33" s="28"/>
      <c r="H33" s="7">
        <f t="shared" si="0"/>
      </c>
      <c r="I33" s="6" t="str">
        <f t="shared" si="1"/>
        <v>JAFNT</v>
      </c>
      <c r="J33" s="8">
        <f t="shared" si="2"/>
      </c>
      <c r="L33" s="7">
        <f t="shared" si="3"/>
      </c>
      <c r="M33" s="6" t="str">
        <f t="shared" si="4"/>
        <v>JAFNT</v>
      </c>
      <c r="N33" s="8">
        <f t="shared" si="5"/>
      </c>
      <c r="P33" s="7">
        <f t="shared" si="7"/>
      </c>
      <c r="Q33" s="6" t="str">
        <f t="shared" si="6"/>
        <v>JAFNT</v>
      </c>
      <c r="R33" s="8">
        <f t="shared" si="8"/>
      </c>
    </row>
    <row r="34" spans="1:18" ht="12.75">
      <c r="A34" s="28"/>
      <c r="C34" s="28"/>
      <c r="F34" s="28"/>
      <c r="H34" s="7">
        <f t="shared" si="0"/>
      </c>
      <c r="I34" s="6" t="str">
        <f t="shared" si="1"/>
        <v>JAFNT</v>
      </c>
      <c r="J34" s="8">
        <f t="shared" si="2"/>
      </c>
      <c r="L34" s="7">
        <f t="shared" si="3"/>
      </c>
      <c r="M34" s="6" t="str">
        <f t="shared" si="4"/>
        <v>JAFNT</v>
      </c>
      <c r="N34" s="8">
        <f t="shared" si="5"/>
      </c>
      <c r="P34" s="7">
        <f t="shared" si="7"/>
      </c>
      <c r="Q34" s="6" t="str">
        <f t="shared" si="6"/>
        <v>JAFNT</v>
      </c>
      <c r="R34" s="8">
        <f t="shared" si="8"/>
      </c>
    </row>
    <row r="35" spans="1:18" ht="12.75">
      <c r="A35" s="28"/>
      <c r="C35" s="28"/>
      <c r="D35" s="18"/>
      <c r="F35" s="28"/>
      <c r="H35" s="7">
        <f t="shared" si="0"/>
      </c>
      <c r="I35" s="6" t="str">
        <f t="shared" si="1"/>
        <v>JAFNT</v>
      </c>
      <c r="J35" s="8">
        <f t="shared" si="2"/>
      </c>
      <c r="L35" s="7">
        <f t="shared" si="3"/>
      </c>
      <c r="M35" s="6" t="str">
        <f t="shared" si="4"/>
        <v>JAFNT</v>
      </c>
      <c r="N35" s="8">
        <f t="shared" si="5"/>
      </c>
      <c r="P35" s="7">
        <f t="shared" si="7"/>
      </c>
      <c r="Q35" s="6" t="str">
        <f t="shared" si="6"/>
        <v>JAFNT</v>
      </c>
      <c r="R35" s="8">
        <f t="shared" si="8"/>
      </c>
    </row>
    <row r="36" spans="1:18" ht="12.75">
      <c r="A36" s="28"/>
      <c r="C36" s="28"/>
      <c r="F36" s="28"/>
      <c r="H36" s="7">
        <f t="shared" si="0"/>
      </c>
      <c r="I36" s="6" t="str">
        <f t="shared" si="1"/>
        <v>JAFNT</v>
      </c>
      <c r="J36" s="8">
        <f t="shared" si="2"/>
      </c>
      <c r="L36" s="7">
        <f t="shared" si="3"/>
      </c>
      <c r="M36" s="6" t="str">
        <f t="shared" si="4"/>
        <v>JAFNT</v>
      </c>
      <c r="N36" s="8">
        <f t="shared" si="5"/>
      </c>
      <c r="P36" s="7">
        <f t="shared" si="7"/>
      </c>
      <c r="Q36" s="6" t="str">
        <f t="shared" si="6"/>
        <v>JAFNT</v>
      </c>
      <c r="R36" s="8">
        <f t="shared" si="8"/>
      </c>
    </row>
    <row r="37" spans="1:18" ht="12.75">
      <c r="A37" s="28"/>
      <c r="B37" s="18"/>
      <c r="C37" s="28"/>
      <c r="D37" s="18"/>
      <c r="F37" s="28"/>
      <c r="H37" s="7">
        <f t="shared" si="0"/>
      </c>
      <c r="I37" s="6" t="str">
        <f t="shared" si="1"/>
        <v>JAFNT</v>
      </c>
      <c r="J37" s="8">
        <f t="shared" si="2"/>
      </c>
      <c r="L37" s="7">
        <f t="shared" si="3"/>
      </c>
      <c r="M37" s="6" t="str">
        <f t="shared" si="4"/>
        <v>JAFNT</v>
      </c>
      <c r="N37" s="8">
        <f t="shared" si="5"/>
      </c>
      <c r="P37" s="7">
        <f t="shared" si="7"/>
      </c>
      <c r="Q37" s="6" t="str">
        <f t="shared" si="6"/>
        <v>JAFNT</v>
      </c>
      <c r="R37" s="8">
        <f t="shared" si="8"/>
      </c>
    </row>
    <row r="38" spans="1:18" ht="12.75">
      <c r="A38" s="28"/>
      <c r="C38" s="28"/>
      <c r="D38" s="18"/>
      <c r="F38" s="28"/>
      <c r="H38" s="7">
        <f t="shared" si="0"/>
      </c>
      <c r="I38" s="6" t="str">
        <f t="shared" si="1"/>
        <v>JAFNT</v>
      </c>
      <c r="J38" s="8">
        <f t="shared" si="2"/>
      </c>
      <c r="L38" s="7">
        <f t="shared" si="3"/>
      </c>
      <c r="M38" s="6" t="str">
        <f t="shared" si="4"/>
        <v>JAFNT</v>
      </c>
      <c r="N38" s="8">
        <f t="shared" si="5"/>
      </c>
      <c r="P38" s="7">
        <f t="shared" si="7"/>
      </c>
      <c r="Q38" s="6" t="str">
        <f t="shared" si="6"/>
        <v>JAFNT</v>
      </c>
      <c r="R38" s="8">
        <f t="shared" si="8"/>
      </c>
    </row>
    <row r="39" spans="1:18" ht="12.75">
      <c r="A39" s="28"/>
      <c r="C39" s="28"/>
      <c r="F39" s="28"/>
      <c r="H39" s="7">
        <f t="shared" si="0"/>
      </c>
      <c r="I39" s="6" t="str">
        <f t="shared" si="1"/>
        <v>JAFNT</v>
      </c>
      <c r="J39" s="8">
        <f t="shared" si="2"/>
      </c>
      <c r="L39" s="7">
        <f t="shared" si="3"/>
      </c>
      <c r="M39" s="6" t="str">
        <f t="shared" si="4"/>
        <v>JAFNT</v>
      </c>
      <c r="N39" s="8">
        <f t="shared" si="5"/>
      </c>
      <c r="P39" s="7">
        <f t="shared" si="7"/>
      </c>
      <c r="Q39" s="6" t="str">
        <f t="shared" si="6"/>
        <v>JAFNT</v>
      </c>
      <c r="R39" s="8">
        <f t="shared" si="8"/>
      </c>
    </row>
    <row r="40" spans="1:18" ht="12.75">
      <c r="A40" s="28"/>
      <c r="C40" s="28"/>
      <c r="F40" s="28"/>
      <c r="H40" s="7">
        <f t="shared" si="0"/>
      </c>
      <c r="I40" s="6" t="str">
        <f t="shared" si="1"/>
        <v>JAFNT</v>
      </c>
      <c r="J40" s="8">
        <f t="shared" si="2"/>
      </c>
      <c r="L40" s="7">
        <f t="shared" si="3"/>
      </c>
      <c r="M40" s="6" t="str">
        <f t="shared" si="4"/>
        <v>JAFNT</v>
      </c>
      <c r="N40" s="8">
        <f t="shared" si="5"/>
      </c>
      <c r="P40" s="7">
        <f t="shared" si="7"/>
      </c>
      <c r="Q40" s="6" t="str">
        <f t="shared" si="6"/>
        <v>JAFNT</v>
      </c>
      <c r="R40" s="8">
        <f t="shared" si="8"/>
      </c>
    </row>
    <row r="41" spans="1:18" ht="12.75">
      <c r="A41" s="28"/>
      <c r="C41" s="28"/>
      <c r="F41" s="28"/>
      <c r="H41" s="7">
        <f t="shared" si="0"/>
      </c>
      <c r="I41" s="6" t="str">
        <f t="shared" si="1"/>
        <v>JAFNT</v>
      </c>
      <c r="J41" s="8">
        <f t="shared" si="2"/>
      </c>
      <c r="L41" s="7">
        <f t="shared" si="3"/>
      </c>
      <c r="M41" s="6" t="str">
        <f t="shared" si="4"/>
        <v>JAFNT</v>
      </c>
      <c r="N41" s="8">
        <f t="shared" si="5"/>
      </c>
      <c r="P41" s="7">
        <f t="shared" si="7"/>
      </c>
      <c r="Q41" s="6" t="str">
        <f t="shared" si="6"/>
        <v>JAFNT</v>
      </c>
      <c r="R41" s="8">
        <f t="shared" si="8"/>
      </c>
    </row>
    <row r="42" spans="1:18" ht="12.75">
      <c r="A42" s="28"/>
      <c r="C42" s="28"/>
      <c r="F42" s="28"/>
      <c r="H42" s="7">
        <f t="shared" si="0"/>
      </c>
      <c r="I42" s="6" t="str">
        <f t="shared" si="1"/>
        <v>JAFNT</v>
      </c>
      <c r="J42" s="8">
        <f t="shared" si="2"/>
      </c>
      <c r="L42" s="7">
        <f t="shared" si="3"/>
      </c>
      <c r="M42" s="6" t="str">
        <f t="shared" si="4"/>
        <v>JAFNT</v>
      </c>
      <c r="N42" s="8">
        <f t="shared" si="5"/>
      </c>
      <c r="P42" s="7">
        <f t="shared" si="7"/>
      </c>
      <c r="Q42" s="6" t="str">
        <f t="shared" si="6"/>
        <v>JAFNT</v>
      </c>
      <c r="R42" s="8">
        <f t="shared" si="8"/>
      </c>
    </row>
    <row r="43" spans="1:18" ht="12.75">
      <c r="A43" s="28"/>
      <c r="B43" s="18"/>
      <c r="C43" s="28"/>
      <c r="D43" s="45"/>
      <c r="F43" s="28"/>
      <c r="H43" s="7">
        <f t="shared" si="0"/>
      </c>
      <c r="I43" s="6" t="str">
        <f t="shared" si="1"/>
        <v>JAFNT</v>
      </c>
      <c r="J43" s="8">
        <f t="shared" si="2"/>
      </c>
      <c r="L43" s="7">
        <f t="shared" si="3"/>
      </c>
      <c r="M43" s="6" t="str">
        <f t="shared" si="4"/>
        <v>JAFNT</v>
      </c>
      <c r="N43" s="8">
        <f t="shared" si="5"/>
      </c>
      <c r="P43" s="7">
        <f t="shared" si="7"/>
      </c>
      <c r="Q43" s="6" t="str">
        <f t="shared" si="6"/>
        <v>JAFNT</v>
      </c>
      <c r="R43" s="8">
        <f t="shared" si="8"/>
      </c>
    </row>
    <row r="44" spans="1:18" ht="12.75">
      <c r="A44" s="28"/>
      <c r="B44" s="18"/>
      <c r="C44" s="28"/>
      <c r="F44" s="28"/>
      <c r="H44" s="7">
        <f t="shared" si="0"/>
      </c>
      <c r="I44" s="6" t="str">
        <f t="shared" si="1"/>
        <v>JAFNT</v>
      </c>
      <c r="J44" s="8">
        <f t="shared" si="2"/>
      </c>
      <c r="L44" s="7">
        <f t="shared" si="3"/>
      </c>
      <c r="M44" s="6" t="str">
        <f t="shared" si="4"/>
        <v>JAFNT</v>
      </c>
      <c r="N44" s="8">
        <f t="shared" si="5"/>
      </c>
      <c r="P44" s="7">
        <f t="shared" si="7"/>
      </c>
      <c r="Q44" s="6" t="str">
        <f t="shared" si="6"/>
        <v>JAFNT</v>
      </c>
      <c r="R44" s="8">
        <f t="shared" si="8"/>
      </c>
    </row>
    <row r="45" spans="1:18" ht="12.75">
      <c r="A45" s="28"/>
      <c r="C45" s="28"/>
      <c r="F45" s="28"/>
      <c r="H45" s="7">
        <f t="shared" si="0"/>
      </c>
      <c r="I45" s="6" t="str">
        <f t="shared" si="1"/>
        <v>JAFNT</v>
      </c>
      <c r="J45" s="8">
        <f t="shared" si="2"/>
      </c>
      <c r="L45" s="7">
        <f t="shared" si="3"/>
      </c>
      <c r="M45" s="6" t="str">
        <f t="shared" si="4"/>
        <v>JAFNT</v>
      </c>
      <c r="N45" s="8">
        <f t="shared" si="5"/>
      </c>
      <c r="P45" s="7">
        <f t="shared" si="7"/>
      </c>
      <c r="Q45" s="6" t="str">
        <f t="shared" si="6"/>
        <v>JAFNT</v>
      </c>
      <c r="R45" s="8">
        <f t="shared" si="8"/>
      </c>
    </row>
    <row r="46" spans="1:18" ht="12.75">
      <c r="A46" s="28"/>
      <c r="B46" s="18"/>
      <c r="C46" s="28"/>
      <c r="D46" s="18"/>
      <c r="F46" s="28"/>
      <c r="H46" s="7">
        <f t="shared" si="0"/>
      </c>
      <c r="I46" s="6" t="str">
        <f t="shared" si="1"/>
        <v>JAFNT</v>
      </c>
      <c r="J46" s="8">
        <f t="shared" si="2"/>
      </c>
      <c r="L46" s="7">
        <f t="shared" si="3"/>
      </c>
      <c r="M46" s="6" t="str">
        <f t="shared" si="4"/>
        <v>JAFNT</v>
      </c>
      <c r="N46" s="8">
        <f t="shared" si="5"/>
      </c>
      <c r="P46" s="7">
        <f t="shared" si="7"/>
      </c>
      <c r="Q46" s="6" t="str">
        <f t="shared" si="6"/>
        <v>JAFNT</v>
      </c>
      <c r="R46" s="8">
        <f t="shared" si="8"/>
      </c>
    </row>
    <row r="47" spans="1:18" ht="12.75">
      <c r="A47" s="28"/>
      <c r="B47" s="18"/>
      <c r="C47" s="28"/>
      <c r="F47" s="28"/>
      <c r="H47" s="7">
        <f t="shared" si="0"/>
      </c>
      <c r="I47" s="6" t="str">
        <f t="shared" si="1"/>
        <v>JAFNT</v>
      </c>
      <c r="J47" s="8">
        <f t="shared" si="2"/>
      </c>
      <c r="L47" s="7">
        <f t="shared" si="3"/>
      </c>
      <c r="M47" s="6" t="str">
        <f t="shared" si="4"/>
        <v>JAFNT</v>
      </c>
      <c r="N47" s="8">
        <f t="shared" si="5"/>
      </c>
      <c r="P47" s="7">
        <f t="shared" si="7"/>
      </c>
      <c r="Q47" s="6" t="str">
        <f t="shared" si="6"/>
        <v>JAFNT</v>
      </c>
      <c r="R47" s="8">
        <f t="shared" si="8"/>
      </c>
    </row>
    <row r="48" spans="1:18" ht="12.75">
      <c r="A48" s="28"/>
      <c r="C48" s="28"/>
      <c r="D48" s="18"/>
      <c r="F48" s="28"/>
      <c r="H48" s="7">
        <f t="shared" si="0"/>
      </c>
      <c r="I48" s="6" t="str">
        <f t="shared" si="1"/>
        <v>JAFNT</v>
      </c>
      <c r="J48" s="8">
        <f t="shared" si="2"/>
      </c>
      <c r="L48" s="7">
        <f t="shared" si="3"/>
      </c>
      <c r="M48" s="6" t="str">
        <f t="shared" si="4"/>
        <v>JAFNT</v>
      </c>
      <c r="N48" s="8">
        <f t="shared" si="5"/>
      </c>
      <c r="P48" s="7">
        <f t="shared" si="7"/>
      </c>
      <c r="Q48" s="6" t="str">
        <f t="shared" si="6"/>
        <v>JAFNT</v>
      </c>
      <c r="R48" s="8">
        <f t="shared" si="8"/>
      </c>
    </row>
    <row r="49" spans="1:18" ht="12.75">
      <c r="A49" s="28"/>
      <c r="B49" s="18"/>
      <c r="C49" s="28"/>
      <c r="D49" s="18"/>
      <c r="F49" s="28"/>
      <c r="H49" s="7">
        <f t="shared" si="0"/>
      </c>
      <c r="I49" s="6" t="str">
        <f t="shared" si="1"/>
        <v>JAFNT</v>
      </c>
      <c r="J49" s="8">
        <f t="shared" si="2"/>
      </c>
      <c r="L49" s="7">
        <f t="shared" si="3"/>
      </c>
      <c r="M49" s="6" t="str">
        <f t="shared" si="4"/>
        <v>JAFNT</v>
      </c>
      <c r="N49" s="8">
        <f t="shared" si="5"/>
      </c>
      <c r="P49" s="7">
        <f t="shared" si="7"/>
      </c>
      <c r="Q49" s="6" t="str">
        <f t="shared" si="6"/>
        <v>JAFNT</v>
      </c>
      <c r="R49" s="8">
        <f t="shared" si="8"/>
      </c>
    </row>
    <row r="50" spans="1:18" ht="12.75">
      <c r="A50" s="28"/>
      <c r="C50" s="28"/>
      <c r="D50" s="18"/>
      <c r="F50" s="28"/>
      <c r="H50" s="7">
        <f t="shared" si="0"/>
      </c>
      <c r="I50" s="6" t="str">
        <f t="shared" si="1"/>
        <v>JAFNT</v>
      </c>
      <c r="J50" s="8">
        <f t="shared" si="2"/>
      </c>
      <c r="L50" s="7">
        <f t="shared" si="3"/>
      </c>
      <c r="M50" s="6" t="str">
        <f t="shared" si="4"/>
        <v>JAFNT</v>
      </c>
      <c r="N50" s="8">
        <f t="shared" si="5"/>
      </c>
      <c r="P50" s="7">
        <f t="shared" si="7"/>
      </c>
      <c r="Q50" s="6" t="str">
        <f t="shared" si="6"/>
        <v>JAFNT</v>
      </c>
      <c r="R50" s="8">
        <f t="shared" si="8"/>
      </c>
    </row>
    <row r="51" spans="1:18" ht="12.75">
      <c r="A51" s="28"/>
      <c r="C51" s="28"/>
      <c r="F51" s="28"/>
      <c r="H51" s="7">
        <f t="shared" si="0"/>
      </c>
      <c r="I51" s="6" t="str">
        <f t="shared" si="1"/>
        <v>JAFNT</v>
      </c>
      <c r="J51" s="8">
        <f t="shared" si="2"/>
      </c>
      <c r="L51" s="7">
        <f t="shared" si="3"/>
      </c>
      <c r="M51" s="6" t="str">
        <f t="shared" si="4"/>
        <v>JAFNT</v>
      </c>
      <c r="N51" s="8">
        <f t="shared" si="5"/>
      </c>
      <c r="P51" s="7">
        <f t="shared" si="7"/>
      </c>
      <c r="Q51" s="6" t="str">
        <f t="shared" si="6"/>
        <v>JAFNT</v>
      </c>
      <c r="R51" s="8">
        <f t="shared" si="8"/>
      </c>
    </row>
    <row r="52" spans="1:18" ht="12.75">
      <c r="A52" s="28"/>
      <c r="C52" s="28"/>
      <c r="F52" s="28"/>
      <c r="H52" s="7">
        <f t="shared" si="0"/>
      </c>
      <c r="I52" s="6" t="str">
        <f t="shared" si="1"/>
        <v>JAFNT</v>
      </c>
      <c r="J52" s="8">
        <f t="shared" si="2"/>
      </c>
      <c r="L52" s="7">
        <f t="shared" si="3"/>
      </c>
      <c r="M52" s="6" t="str">
        <f t="shared" si="4"/>
        <v>JAFNT</v>
      </c>
      <c r="N52" s="8">
        <f t="shared" si="5"/>
      </c>
      <c r="P52" s="7">
        <f t="shared" si="7"/>
      </c>
      <c r="Q52" s="6" t="str">
        <f t="shared" si="6"/>
        <v>JAFNT</v>
      </c>
      <c r="R52" s="8">
        <f t="shared" si="8"/>
      </c>
    </row>
    <row r="53" spans="1:18" ht="12.75">
      <c r="A53" s="28"/>
      <c r="C53" s="28"/>
      <c r="F53" s="28"/>
      <c r="H53" s="7">
        <f t="shared" si="0"/>
      </c>
      <c r="I53" s="6" t="str">
        <f t="shared" si="1"/>
        <v>JAFNT</v>
      </c>
      <c r="J53" s="8">
        <f t="shared" si="2"/>
      </c>
      <c r="L53" s="7">
        <f t="shared" si="3"/>
      </c>
      <c r="M53" s="6" t="str">
        <f t="shared" si="4"/>
        <v>JAFNT</v>
      </c>
      <c r="N53" s="8">
        <f t="shared" si="5"/>
      </c>
      <c r="P53" s="7">
        <f t="shared" si="7"/>
      </c>
      <c r="Q53" s="6" t="str">
        <f t="shared" si="6"/>
        <v>JAFNT</v>
      </c>
      <c r="R53" s="8">
        <f t="shared" si="8"/>
      </c>
    </row>
    <row r="54" spans="1:18" ht="12.75">
      <c r="A54" s="28"/>
      <c r="C54" s="28"/>
      <c r="F54" s="28"/>
      <c r="H54" s="7">
        <f t="shared" si="0"/>
      </c>
      <c r="I54" s="6" t="str">
        <f t="shared" si="1"/>
        <v>JAFNT</v>
      </c>
      <c r="J54" s="8">
        <f t="shared" si="2"/>
      </c>
      <c r="L54" s="7">
        <f t="shared" si="3"/>
      </c>
      <c r="M54" s="6" t="str">
        <f t="shared" si="4"/>
        <v>JAFNT</v>
      </c>
      <c r="N54" s="8">
        <f t="shared" si="5"/>
      </c>
      <c r="P54" s="7">
        <f t="shared" si="7"/>
      </c>
      <c r="Q54" s="6" t="str">
        <f t="shared" si="6"/>
        <v>JAFNT</v>
      </c>
      <c r="R54" s="8">
        <f t="shared" si="8"/>
      </c>
    </row>
    <row r="55" spans="1:18" ht="12.75">
      <c r="A55" s="28"/>
      <c r="B55" s="18"/>
      <c r="C55" s="28"/>
      <c r="D55" s="45"/>
      <c r="F55" s="28"/>
      <c r="H55" s="7">
        <f t="shared" si="0"/>
      </c>
      <c r="I55" s="6" t="str">
        <f t="shared" si="1"/>
        <v>JAFNT</v>
      </c>
      <c r="J55" s="8">
        <f t="shared" si="2"/>
      </c>
      <c r="L55" s="7">
        <f t="shared" si="3"/>
      </c>
      <c r="M55" s="6" t="str">
        <f t="shared" si="4"/>
        <v>JAFNT</v>
      </c>
      <c r="N55" s="8">
        <f t="shared" si="5"/>
      </c>
      <c r="P55" s="7">
        <f t="shared" si="7"/>
      </c>
      <c r="Q55" s="6" t="str">
        <f t="shared" si="6"/>
        <v>JAFNT</v>
      </c>
      <c r="R55" s="8">
        <f t="shared" si="8"/>
      </c>
    </row>
    <row r="56" spans="1:18" ht="12.75">
      <c r="A56" s="28"/>
      <c r="B56" s="18"/>
      <c r="C56" s="28"/>
      <c r="F56" s="28"/>
      <c r="H56" s="7">
        <f t="shared" si="0"/>
      </c>
      <c r="I56" s="6" t="str">
        <f t="shared" si="1"/>
        <v>JAFNT</v>
      </c>
      <c r="J56" s="8">
        <f t="shared" si="2"/>
      </c>
      <c r="L56" s="7">
        <f t="shared" si="3"/>
      </c>
      <c r="M56" s="6" t="str">
        <f t="shared" si="4"/>
        <v>JAFNT</v>
      </c>
      <c r="N56" s="8">
        <f t="shared" si="5"/>
      </c>
      <c r="P56" s="7">
        <f t="shared" si="7"/>
      </c>
      <c r="Q56" s="6" t="str">
        <f t="shared" si="6"/>
        <v>JAFNT</v>
      </c>
      <c r="R56" s="8">
        <f t="shared" si="8"/>
      </c>
    </row>
    <row r="57" spans="1:18" ht="12.75">
      <c r="A57" s="28"/>
      <c r="C57" s="28"/>
      <c r="F57" s="28"/>
      <c r="H57" s="7">
        <f t="shared" si="0"/>
      </c>
      <c r="I57" s="6" t="str">
        <f t="shared" si="1"/>
        <v>JAFNT</v>
      </c>
      <c r="J57" s="8">
        <f t="shared" si="2"/>
      </c>
      <c r="L57" s="7">
        <f t="shared" si="3"/>
      </c>
      <c r="M57" s="6" t="str">
        <f t="shared" si="4"/>
        <v>JAFNT</v>
      </c>
      <c r="N57" s="8">
        <f t="shared" si="5"/>
      </c>
      <c r="P57" s="7">
        <f t="shared" si="7"/>
      </c>
      <c r="Q57" s="6" t="str">
        <f t="shared" si="6"/>
        <v>JAFNT</v>
      </c>
      <c r="R57" s="8">
        <f t="shared" si="8"/>
      </c>
    </row>
    <row r="58" spans="1:18" ht="12.75">
      <c r="A58" s="28"/>
      <c r="B58" s="18"/>
      <c r="C58" s="28"/>
      <c r="D58" s="18"/>
      <c r="F58" s="28"/>
      <c r="H58" s="7">
        <f t="shared" si="0"/>
      </c>
      <c r="I58" s="6" t="str">
        <f t="shared" si="1"/>
        <v>JAFNT</v>
      </c>
      <c r="J58" s="8">
        <f t="shared" si="2"/>
      </c>
      <c r="L58" s="7">
        <f t="shared" si="3"/>
      </c>
      <c r="M58" s="6" t="str">
        <f t="shared" si="4"/>
        <v>JAFNT</v>
      </c>
      <c r="N58" s="8">
        <f t="shared" si="5"/>
      </c>
      <c r="P58" s="7">
        <f t="shared" si="7"/>
      </c>
      <c r="Q58" s="6" t="str">
        <f t="shared" si="6"/>
        <v>JAFNT</v>
      </c>
      <c r="R58" s="8">
        <f t="shared" si="8"/>
      </c>
    </row>
    <row r="59" spans="1:18" ht="12.75">
      <c r="A59" s="28"/>
      <c r="B59" s="18"/>
      <c r="C59" s="28"/>
      <c r="F59" s="28"/>
      <c r="H59" s="7">
        <f t="shared" si="0"/>
      </c>
      <c r="I59" s="6" t="str">
        <f t="shared" si="1"/>
        <v>JAFNT</v>
      </c>
      <c r="J59" s="8">
        <f t="shared" si="2"/>
      </c>
      <c r="L59" s="7">
        <f t="shared" si="3"/>
      </c>
      <c r="M59" s="6" t="str">
        <f t="shared" si="4"/>
        <v>JAFNT</v>
      </c>
      <c r="N59" s="8">
        <f t="shared" si="5"/>
      </c>
      <c r="P59" s="7">
        <f t="shared" si="7"/>
      </c>
      <c r="Q59" s="6" t="str">
        <f t="shared" si="6"/>
        <v>JAFNT</v>
      </c>
      <c r="R59" s="8">
        <f t="shared" si="8"/>
      </c>
    </row>
    <row r="60" spans="1:18" ht="12.75">
      <c r="A60" s="28"/>
      <c r="C60" s="28"/>
      <c r="D60" s="18"/>
      <c r="F60" s="28"/>
      <c r="H60" s="7">
        <f t="shared" si="0"/>
      </c>
      <c r="I60" s="6" t="str">
        <f t="shared" si="1"/>
        <v>JAFNT</v>
      </c>
      <c r="J60" s="8">
        <f t="shared" si="2"/>
      </c>
      <c r="L60" s="7">
        <f t="shared" si="3"/>
      </c>
      <c r="M60" s="6" t="str">
        <f t="shared" si="4"/>
        <v>JAFNT</v>
      </c>
      <c r="N60" s="8">
        <f t="shared" si="5"/>
      </c>
      <c r="P60" s="7">
        <f t="shared" si="7"/>
      </c>
      <c r="Q60" s="6" t="str">
        <f t="shared" si="6"/>
        <v>JAFNT</v>
      </c>
      <c r="R60" s="8">
        <f t="shared" si="8"/>
      </c>
    </row>
    <row r="61" spans="1:18" ht="12.75">
      <c r="A61" s="28"/>
      <c r="C61" s="28"/>
      <c r="F61" s="28"/>
      <c r="H61" s="7">
        <f t="shared" si="0"/>
      </c>
      <c r="I61" s="6" t="str">
        <f t="shared" si="1"/>
        <v>JAFNT</v>
      </c>
      <c r="J61" s="8">
        <f t="shared" si="2"/>
      </c>
      <c r="L61" s="7">
        <f t="shared" si="3"/>
      </c>
      <c r="M61" s="6" t="str">
        <f t="shared" si="4"/>
        <v>JAFNT</v>
      </c>
      <c r="N61" s="8">
        <f t="shared" si="5"/>
      </c>
      <c r="P61" s="7">
        <f t="shared" si="7"/>
      </c>
      <c r="Q61" s="6" t="str">
        <f t="shared" si="6"/>
        <v>JAFNT</v>
      </c>
      <c r="R61" s="8">
        <f t="shared" si="8"/>
      </c>
    </row>
    <row r="62" spans="1:18" ht="12.75">
      <c r="A62" s="28"/>
      <c r="C62" s="28"/>
      <c r="D62" s="18"/>
      <c r="F62" s="28"/>
      <c r="H62" s="7">
        <f t="shared" si="0"/>
      </c>
      <c r="I62" s="6" t="str">
        <f t="shared" si="1"/>
        <v>JAFNT</v>
      </c>
      <c r="J62" s="8">
        <f t="shared" si="2"/>
      </c>
      <c r="L62" s="7">
        <f t="shared" si="3"/>
      </c>
      <c r="M62" s="6" t="str">
        <f t="shared" si="4"/>
        <v>JAFNT</v>
      </c>
      <c r="N62" s="8">
        <f t="shared" si="5"/>
      </c>
      <c r="P62" s="7">
        <f t="shared" si="7"/>
      </c>
      <c r="Q62" s="6" t="str">
        <f t="shared" si="6"/>
        <v>JAFNT</v>
      </c>
      <c r="R62" s="8">
        <f t="shared" si="8"/>
      </c>
    </row>
    <row r="63" spans="1:18" ht="12.75">
      <c r="A63" s="28"/>
      <c r="C63" s="28"/>
      <c r="F63" s="28"/>
      <c r="H63" s="7">
        <f t="shared" si="0"/>
      </c>
      <c r="I63" s="6" t="str">
        <f t="shared" si="1"/>
        <v>JAFNT</v>
      </c>
      <c r="J63" s="8">
        <f t="shared" si="2"/>
      </c>
      <c r="L63" s="7">
        <f t="shared" si="3"/>
      </c>
      <c r="M63" s="6" t="str">
        <f t="shared" si="4"/>
        <v>JAFNT</v>
      </c>
      <c r="N63" s="8">
        <f t="shared" si="5"/>
      </c>
      <c r="P63" s="7">
        <f t="shared" si="7"/>
      </c>
      <c r="Q63" s="6" t="str">
        <f t="shared" si="6"/>
        <v>JAFNT</v>
      </c>
      <c r="R63" s="8">
        <f t="shared" si="8"/>
      </c>
    </row>
    <row r="64" spans="1:18" ht="12.75">
      <c r="A64" s="1"/>
      <c r="F64" s="28"/>
      <c r="H64" s="7">
        <f t="shared" si="0"/>
      </c>
      <c r="I64" s="6" t="str">
        <f t="shared" si="1"/>
        <v>JAFNT</v>
      </c>
      <c r="J64" s="8">
        <f t="shared" si="2"/>
      </c>
      <c r="L64" s="7">
        <f t="shared" si="3"/>
      </c>
      <c r="M64" s="6" t="str">
        <f t="shared" si="4"/>
        <v>JAFNT</v>
      </c>
      <c r="N64" s="8">
        <f t="shared" si="5"/>
      </c>
      <c r="P64" s="7">
        <f t="shared" si="7"/>
      </c>
      <c r="Q64" s="6" t="str">
        <f t="shared" si="6"/>
        <v>JAFNT</v>
      </c>
      <c r="R64" s="8">
        <f t="shared" si="8"/>
      </c>
    </row>
    <row r="65" spans="1:18" ht="12.75">
      <c r="A65" s="1"/>
      <c r="B65" s="23"/>
      <c r="F65" s="28"/>
      <c r="H65" s="7">
        <f t="shared" si="0"/>
      </c>
      <c r="I65" s="6" t="str">
        <f t="shared" si="1"/>
        <v>JAFNT</v>
      </c>
      <c r="J65" s="8">
        <f t="shared" si="2"/>
      </c>
      <c r="L65" s="7">
        <f t="shared" si="3"/>
      </c>
      <c r="M65" s="6" t="str">
        <f t="shared" si="4"/>
        <v>JAFNT</v>
      </c>
      <c r="N65" s="8">
        <f t="shared" si="5"/>
      </c>
      <c r="P65" s="7">
        <f t="shared" si="7"/>
      </c>
      <c r="Q65" s="6" t="str">
        <f t="shared" si="6"/>
        <v>JAFNT</v>
      </c>
      <c r="R65" s="8">
        <f t="shared" si="8"/>
      </c>
    </row>
    <row r="66" spans="1:18" ht="12.75">
      <c r="A66" s="1"/>
      <c r="D66" s="23"/>
      <c r="F66" s="28"/>
      <c r="H66" s="7">
        <f t="shared" si="0"/>
      </c>
      <c r="I66" s="6" t="str">
        <f t="shared" si="1"/>
        <v>JAFNT</v>
      </c>
      <c r="J66" s="8">
        <f t="shared" si="2"/>
      </c>
      <c r="L66" s="7">
        <f t="shared" si="3"/>
      </c>
      <c r="M66" s="6" t="str">
        <f t="shared" si="4"/>
        <v>JAFNT</v>
      </c>
      <c r="N66" s="8">
        <f t="shared" si="5"/>
      </c>
      <c r="P66" s="7">
        <f t="shared" si="7"/>
      </c>
      <c r="Q66" s="6" t="str">
        <f t="shared" si="6"/>
        <v>JAFNT</v>
      </c>
      <c r="R66" s="8">
        <f t="shared" si="8"/>
      </c>
    </row>
    <row r="67" spans="1:18" ht="12.75">
      <c r="A67" s="28"/>
      <c r="B67" s="18"/>
      <c r="C67" s="28"/>
      <c r="D67" s="45"/>
      <c r="F67" s="28"/>
      <c r="H67" s="7">
        <f t="shared" si="0"/>
      </c>
      <c r="I67" s="6" t="str">
        <f t="shared" si="1"/>
        <v>JAFNT</v>
      </c>
      <c r="J67" s="8">
        <f t="shared" si="2"/>
      </c>
      <c r="L67" s="7">
        <f t="shared" si="3"/>
      </c>
      <c r="M67" s="6" t="str">
        <f t="shared" si="4"/>
        <v>JAFNT</v>
      </c>
      <c r="N67" s="8">
        <f t="shared" si="5"/>
      </c>
      <c r="P67" s="7">
        <f t="shared" si="7"/>
      </c>
      <c r="Q67" s="6" t="str">
        <f t="shared" si="6"/>
        <v>JAFNT</v>
      </c>
      <c r="R67" s="8">
        <f t="shared" si="8"/>
      </c>
    </row>
    <row r="68" spans="1:18" ht="12.75">
      <c r="A68" s="28"/>
      <c r="B68" s="18"/>
      <c r="C68" s="28"/>
      <c r="F68" s="28"/>
      <c r="H68" s="7">
        <f aca="true" t="shared" si="9" ref="H68:H93">IF($E68&gt;$G68,$B68,"")</f>
      </c>
      <c r="I68" s="6" t="str">
        <f aca="true" t="shared" si="10" ref="I68:I93">IF($E68=$G68,"JAFNT","")</f>
        <v>JAFNT</v>
      </c>
      <c r="J68" s="8">
        <f aca="true" t="shared" si="11" ref="J68:J93">IF($E68&lt;$G68,$D68,"")</f>
      </c>
      <c r="L68" s="7">
        <f aca="true" t="shared" si="12" ref="L68:L93">IF($E68&lt;$G68,$B68,"")</f>
      </c>
      <c r="M68" s="6" t="str">
        <f aca="true" t="shared" si="13" ref="M68:M93">IF($E68=$G68,"JAFNT","")</f>
        <v>JAFNT</v>
      </c>
      <c r="N68" s="8">
        <f aca="true" t="shared" si="14" ref="N68:N93">IF($E68&gt;$G68,$D68,"")</f>
      </c>
      <c r="P68" s="7">
        <f t="shared" si="7"/>
      </c>
      <c r="Q68" s="6" t="str">
        <f aca="true" t="shared" si="15" ref="Q68:Q93">IF($E68=$G68,"JAFNT","")</f>
        <v>JAFNT</v>
      </c>
      <c r="R68" s="8">
        <f t="shared" si="8"/>
      </c>
    </row>
    <row r="69" spans="1:18" ht="12.75">
      <c r="A69" s="28"/>
      <c r="C69" s="28"/>
      <c r="F69" s="28"/>
      <c r="H69" s="7">
        <f t="shared" si="9"/>
      </c>
      <c r="I69" s="6" t="str">
        <f t="shared" si="10"/>
        <v>JAFNT</v>
      </c>
      <c r="J69" s="8">
        <f t="shared" si="11"/>
      </c>
      <c r="L69" s="7">
        <f t="shared" si="12"/>
      </c>
      <c r="M69" s="6" t="str">
        <f t="shared" si="13"/>
        <v>JAFNT</v>
      </c>
      <c r="N69" s="8">
        <f t="shared" si="14"/>
      </c>
      <c r="P69" s="7">
        <f aca="true" t="shared" si="16" ref="P69:P93">IF(E69="","",IF($E69=$G69,$B69,""))</f>
      </c>
      <c r="Q69" s="6" t="str">
        <f t="shared" si="15"/>
        <v>JAFNT</v>
      </c>
      <c r="R69" s="8">
        <f aca="true" t="shared" si="17" ref="R69:R93">IF(G69="","",IF($E69=$G69,$D69,""))</f>
      </c>
    </row>
    <row r="70" spans="1:18" ht="12.75">
      <c r="A70" s="28"/>
      <c r="B70" s="18"/>
      <c r="C70" s="28"/>
      <c r="D70" s="18"/>
      <c r="F70" s="28"/>
      <c r="H70" s="7">
        <f t="shared" si="9"/>
      </c>
      <c r="I70" s="6" t="str">
        <f t="shared" si="10"/>
        <v>JAFNT</v>
      </c>
      <c r="J70" s="8">
        <f t="shared" si="11"/>
      </c>
      <c r="L70" s="7">
        <f t="shared" si="12"/>
      </c>
      <c r="M70" s="6" t="str">
        <f t="shared" si="13"/>
        <v>JAFNT</v>
      </c>
      <c r="N70" s="8">
        <f t="shared" si="14"/>
      </c>
      <c r="P70" s="7">
        <f t="shared" si="16"/>
      </c>
      <c r="Q70" s="6" t="str">
        <f t="shared" si="15"/>
        <v>JAFNT</v>
      </c>
      <c r="R70" s="8">
        <f t="shared" si="17"/>
      </c>
    </row>
    <row r="71" spans="1:18" ht="12.75">
      <c r="A71" s="28"/>
      <c r="B71" s="18"/>
      <c r="C71" s="28"/>
      <c r="F71" s="28"/>
      <c r="H71" s="7">
        <f t="shared" si="9"/>
      </c>
      <c r="I71" s="6" t="str">
        <f t="shared" si="10"/>
        <v>JAFNT</v>
      </c>
      <c r="J71" s="8">
        <f t="shared" si="11"/>
      </c>
      <c r="L71" s="7">
        <f t="shared" si="12"/>
      </c>
      <c r="M71" s="6" t="str">
        <f t="shared" si="13"/>
        <v>JAFNT</v>
      </c>
      <c r="N71" s="8">
        <f t="shared" si="14"/>
      </c>
      <c r="P71" s="7">
        <f t="shared" si="16"/>
      </c>
      <c r="Q71" s="6" t="str">
        <f t="shared" si="15"/>
        <v>JAFNT</v>
      </c>
      <c r="R71" s="8">
        <f t="shared" si="17"/>
      </c>
    </row>
    <row r="72" spans="1:18" ht="12.75">
      <c r="A72" s="28"/>
      <c r="C72" s="28"/>
      <c r="D72" s="18"/>
      <c r="F72" s="28"/>
      <c r="H72" s="7">
        <f t="shared" si="9"/>
      </c>
      <c r="I72" s="6" t="str">
        <f t="shared" si="10"/>
        <v>JAFNT</v>
      </c>
      <c r="J72" s="8">
        <f t="shared" si="11"/>
      </c>
      <c r="L72" s="7">
        <f t="shared" si="12"/>
      </c>
      <c r="M72" s="6" t="str">
        <f t="shared" si="13"/>
        <v>JAFNT</v>
      </c>
      <c r="N72" s="8">
        <f t="shared" si="14"/>
      </c>
      <c r="P72" s="7">
        <f t="shared" si="16"/>
      </c>
      <c r="Q72" s="6" t="str">
        <f t="shared" si="15"/>
        <v>JAFNT</v>
      </c>
      <c r="R72" s="8">
        <f t="shared" si="17"/>
      </c>
    </row>
    <row r="73" spans="1:18" ht="12.75">
      <c r="A73" s="28"/>
      <c r="C73" s="28"/>
      <c r="F73" s="28"/>
      <c r="H73" s="7">
        <f t="shared" si="9"/>
      </c>
      <c r="I73" s="6" t="str">
        <f t="shared" si="10"/>
        <v>JAFNT</v>
      </c>
      <c r="J73" s="8">
        <f t="shared" si="11"/>
      </c>
      <c r="L73" s="7">
        <f t="shared" si="12"/>
      </c>
      <c r="M73" s="6" t="str">
        <f t="shared" si="13"/>
        <v>JAFNT</v>
      </c>
      <c r="N73" s="8">
        <f t="shared" si="14"/>
      </c>
      <c r="P73" s="7">
        <f t="shared" si="16"/>
      </c>
      <c r="Q73" s="6" t="str">
        <f t="shared" si="15"/>
        <v>JAFNT</v>
      </c>
      <c r="R73" s="8">
        <f t="shared" si="17"/>
      </c>
    </row>
    <row r="74" spans="1:18" ht="12.75">
      <c r="A74" s="28"/>
      <c r="C74" s="28"/>
      <c r="D74" s="18"/>
      <c r="F74" s="28"/>
      <c r="H74" s="7">
        <f t="shared" si="9"/>
      </c>
      <c r="I74" s="6" t="str">
        <f t="shared" si="10"/>
        <v>JAFNT</v>
      </c>
      <c r="J74" s="8">
        <f t="shared" si="11"/>
      </c>
      <c r="L74" s="7">
        <f t="shared" si="12"/>
      </c>
      <c r="M74" s="6" t="str">
        <f t="shared" si="13"/>
        <v>JAFNT</v>
      </c>
      <c r="N74" s="8">
        <f t="shared" si="14"/>
      </c>
      <c r="P74" s="7">
        <f t="shared" si="16"/>
      </c>
      <c r="Q74" s="6" t="str">
        <f t="shared" si="15"/>
        <v>JAFNT</v>
      </c>
      <c r="R74" s="8">
        <f t="shared" si="17"/>
      </c>
    </row>
    <row r="75" spans="1:18" ht="12.75">
      <c r="A75" s="28"/>
      <c r="C75" s="28"/>
      <c r="F75" s="28"/>
      <c r="H75" s="7">
        <f t="shared" si="9"/>
      </c>
      <c r="I75" s="6" t="str">
        <f t="shared" si="10"/>
        <v>JAFNT</v>
      </c>
      <c r="J75" s="8">
        <f t="shared" si="11"/>
      </c>
      <c r="L75" s="7">
        <f t="shared" si="12"/>
      </c>
      <c r="M75" s="6" t="str">
        <f t="shared" si="13"/>
        <v>JAFNT</v>
      </c>
      <c r="N75" s="8">
        <f t="shared" si="14"/>
      </c>
      <c r="P75" s="7">
        <f t="shared" si="16"/>
      </c>
      <c r="Q75" s="6" t="str">
        <f t="shared" si="15"/>
        <v>JAFNT</v>
      </c>
      <c r="R75" s="8">
        <f t="shared" si="17"/>
      </c>
    </row>
    <row r="76" spans="1:18" ht="12.75">
      <c r="A76" s="28"/>
      <c r="B76" s="18"/>
      <c r="C76" s="28"/>
      <c r="D76" s="18"/>
      <c r="F76" s="28"/>
      <c r="H76" s="7">
        <f t="shared" si="9"/>
      </c>
      <c r="I76" s="6" t="str">
        <f t="shared" si="10"/>
        <v>JAFNT</v>
      </c>
      <c r="J76" s="8">
        <f t="shared" si="11"/>
      </c>
      <c r="L76" s="7">
        <f t="shared" si="12"/>
      </c>
      <c r="M76" s="6" t="str">
        <f t="shared" si="13"/>
        <v>JAFNT</v>
      </c>
      <c r="N76" s="8">
        <f t="shared" si="14"/>
      </c>
      <c r="P76" s="7">
        <f t="shared" si="16"/>
      </c>
      <c r="Q76" s="6" t="str">
        <f t="shared" si="15"/>
        <v>JAFNT</v>
      </c>
      <c r="R76" s="8">
        <f t="shared" si="17"/>
      </c>
    </row>
    <row r="77" spans="1:18" ht="12.75">
      <c r="A77" s="28"/>
      <c r="C77" s="28"/>
      <c r="D77" s="18"/>
      <c r="F77" s="28"/>
      <c r="H77" s="7">
        <f t="shared" si="9"/>
      </c>
      <c r="I77" s="6" t="str">
        <f t="shared" si="10"/>
        <v>JAFNT</v>
      </c>
      <c r="J77" s="8">
        <f t="shared" si="11"/>
      </c>
      <c r="L77" s="7">
        <f t="shared" si="12"/>
      </c>
      <c r="M77" s="6" t="str">
        <f t="shared" si="13"/>
        <v>JAFNT</v>
      </c>
      <c r="N77" s="8">
        <f t="shared" si="14"/>
      </c>
      <c r="P77" s="7">
        <f t="shared" si="16"/>
      </c>
      <c r="Q77" s="6" t="str">
        <f t="shared" si="15"/>
        <v>JAFNT</v>
      </c>
      <c r="R77" s="8">
        <f t="shared" si="17"/>
      </c>
    </row>
    <row r="78" spans="1:18" ht="12.75">
      <c r="A78" s="28"/>
      <c r="C78" s="28"/>
      <c r="F78" s="28"/>
      <c r="H78" s="7">
        <f t="shared" si="9"/>
      </c>
      <c r="I78" s="6" t="str">
        <f t="shared" si="10"/>
        <v>JAFNT</v>
      </c>
      <c r="J78" s="8">
        <f t="shared" si="11"/>
      </c>
      <c r="L78" s="7">
        <f t="shared" si="12"/>
      </c>
      <c r="M78" s="6" t="str">
        <f t="shared" si="13"/>
        <v>JAFNT</v>
      </c>
      <c r="N78" s="8">
        <f t="shared" si="14"/>
      </c>
      <c r="P78" s="7">
        <f t="shared" si="16"/>
      </c>
      <c r="Q78" s="6" t="str">
        <f t="shared" si="15"/>
        <v>JAFNT</v>
      </c>
      <c r="R78" s="8">
        <f t="shared" si="17"/>
      </c>
    </row>
    <row r="79" spans="1:19" ht="12.75">
      <c r="A79" s="28"/>
      <c r="B79" s="18"/>
      <c r="C79" s="28"/>
      <c r="D79" s="45"/>
      <c r="H79" s="7">
        <f t="shared" si="9"/>
      </c>
      <c r="I79" s="6" t="str">
        <f t="shared" si="10"/>
        <v>JAFNT</v>
      </c>
      <c r="J79" s="8">
        <f t="shared" si="11"/>
      </c>
      <c r="L79" s="7">
        <f t="shared" si="12"/>
      </c>
      <c r="M79" s="6" t="str">
        <f t="shared" si="13"/>
        <v>JAFNT</v>
      </c>
      <c r="N79" s="8">
        <f t="shared" si="14"/>
      </c>
      <c r="P79" s="7">
        <f t="shared" si="16"/>
      </c>
      <c r="Q79" s="6" t="str">
        <f t="shared" si="15"/>
        <v>JAFNT</v>
      </c>
      <c r="R79" s="8">
        <f t="shared" si="17"/>
      </c>
      <c r="S79" s="23"/>
    </row>
    <row r="80" spans="1:18" ht="12.75">
      <c r="A80" s="28"/>
      <c r="B80" s="18"/>
      <c r="C80" s="28"/>
      <c r="H80" s="7">
        <f t="shared" si="9"/>
      </c>
      <c r="I80" s="6" t="str">
        <f t="shared" si="10"/>
        <v>JAFNT</v>
      </c>
      <c r="J80" s="8">
        <f t="shared" si="11"/>
      </c>
      <c r="L80" s="7">
        <f t="shared" si="12"/>
      </c>
      <c r="M80" s="6" t="str">
        <f t="shared" si="13"/>
        <v>JAFNT</v>
      </c>
      <c r="N80" s="8">
        <f t="shared" si="14"/>
      </c>
      <c r="P80" s="7">
        <f t="shared" si="16"/>
      </c>
      <c r="Q80" s="6" t="str">
        <f t="shared" si="15"/>
        <v>JAFNT</v>
      </c>
      <c r="R80" s="8">
        <f t="shared" si="17"/>
      </c>
    </row>
    <row r="81" spans="1:18" ht="12.75">
      <c r="A81" s="28"/>
      <c r="C81" s="28"/>
      <c r="H81" s="7">
        <f t="shared" si="9"/>
      </c>
      <c r="I81" s="6" t="str">
        <f t="shared" si="10"/>
        <v>JAFNT</v>
      </c>
      <c r="J81" s="8">
        <f t="shared" si="11"/>
      </c>
      <c r="L81" s="7">
        <f t="shared" si="12"/>
      </c>
      <c r="M81" s="6" t="str">
        <f t="shared" si="13"/>
        <v>JAFNT</v>
      </c>
      <c r="N81" s="8">
        <f t="shared" si="14"/>
      </c>
      <c r="P81" s="7">
        <f t="shared" si="16"/>
      </c>
      <c r="Q81" s="6" t="str">
        <f t="shared" si="15"/>
        <v>JAFNT</v>
      </c>
      <c r="R81" s="8">
        <f t="shared" si="17"/>
      </c>
    </row>
    <row r="82" spans="1:18" ht="12.75">
      <c r="A82" s="28"/>
      <c r="B82" s="18"/>
      <c r="C82" s="28"/>
      <c r="D82" s="18"/>
      <c r="H82" s="7">
        <f t="shared" si="9"/>
      </c>
      <c r="I82" s="6" t="str">
        <f t="shared" si="10"/>
        <v>JAFNT</v>
      </c>
      <c r="J82" s="8">
        <f t="shared" si="11"/>
      </c>
      <c r="L82" s="7">
        <f t="shared" si="12"/>
      </c>
      <c r="M82" s="6" t="str">
        <f t="shared" si="13"/>
        <v>JAFNT</v>
      </c>
      <c r="N82" s="8">
        <f t="shared" si="14"/>
      </c>
      <c r="P82" s="7">
        <f t="shared" si="16"/>
      </c>
      <c r="Q82" s="6" t="str">
        <f t="shared" si="15"/>
        <v>JAFNT</v>
      </c>
      <c r="R82" s="8">
        <f t="shared" si="17"/>
      </c>
    </row>
    <row r="83" spans="1:18" ht="12.75">
      <c r="A83" s="28"/>
      <c r="B83" s="18"/>
      <c r="C83" s="28"/>
      <c r="H83" s="7">
        <f t="shared" si="9"/>
      </c>
      <c r="I83" s="6" t="str">
        <f t="shared" si="10"/>
        <v>JAFNT</v>
      </c>
      <c r="J83" s="8">
        <f t="shared" si="11"/>
      </c>
      <c r="L83" s="7">
        <f t="shared" si="12"/>
      </c>
      <c r="M83" s="6" t="str">
        <f t="shared" si="13"/>
        <v>JAFNT</v>
      </c>
      <c r="N83" s="8">
        <f t="shared" si="14"/>
      </c>
      <c r="P83" s="7">
        <f t="shared" si="16"/>
      </c>
      <c r="Q83" s="6" t="str">
        <f t="shared" si="15"/>
        <v>JAFNT</v>
      </c>
      <c r="R83" s="8">
        <f t="shared" si="17"/>
      </c>
    </row>
    <row r="84" spans="1:18" ht="12.75">
      <c r="A84" s="28"/>
      <c r="C84" s="28"/>
      <c r="D84" s="18"/>
      <c r="H84" s="7">
        <f t="shared" si="9"/>
      </c>
      <c r="I84" s="6" t="str">
        <f t="shared" si="10"/>
        <v>JAFNT</v>
      </c>
      <c r="J84" s="8">
        <f t="shared" si="11"/>
      </c>
      <c r="L84" s="7">
        <f t="shared" si="12"/>
      </c>
      <c r="M84" s="6" t="str">
        <f t="shared" si="13"/>
        <v>JAFNT</v>
      </c>
      <c r="N84" s="8">
        <f t="shared" si="14"/>
      </c>
      <c r="P84" s="7">
        <f t="shared" si="16"/>
      </c>
      <c r="Q84" s="6" t="str">
        <f t="shared" si="15"/>
        <v>JAFNT</v>
      </c>
      <c r="R84" s="8">
        <f t="shared" si="17"/>
      </c>
    </row>
    <row r="85" spans="1:18" ht="12.75">
      <c r="A85" s="28"/>
      <c r="C85" s="28"/>
      <c r="H85" s="7">
        <f t="shared" si="9"/>
      </c>
      <c r="I85" s="6" t="str">
        <f t="shared" si="10"/>
        <v>JAFNT</v>
      </c>
      <c r="J85" s="8">
        <f t="shared" si="11"/>
      </c>
      <c r="L85" s="7">
        <f t="shared" si="12"/>
      </c>
      <c r="M85" s="6" t="str">
        <f t="shared" si="13"/>
        <v>JAFNT</v>
      </c>
      <c r="N85" s="8">
        <f t="shared" si="14"/>
      </c>
      <c r="P85" s="7">
        <f t="shared" si="16"/>
      </c>
      <c r="Q85" s="6" t="str">
        <f t="shared" si="15"/>
        <v>JAFNT</v>
      </c>
      <c r="R85" s="8">
        <f t="shared" si="17"/>
      </c>
    </row>
    <row r="86" spans="1:18" ht="12.75">
      <c r="A86" s="28"/>
      <c r="C86" s="28"/>
      <c r="D86" s="18"/>
      <c r="H86" s="7">
        <f t="shared" si="9"/>
      </c>
      <c r="I86" s="6" t="str">
        <f t="shared" si="10"/>
        <v>JAFNT</v>
      </c>
      <c r="J86" s="8">
        <f t="shared" si="11"/>
      </c>
      <c r="L86" s="7">
        <f t="shared" si="12"/>
      </c>
      <c r="M86" s="6" t="str">
        <f t="shared" si="13"/>
        <v>JAFNT</v>
      </c>
      <c r="N86" s="8">
        <f t="shared" si="14"/>
      </c>
      <c r="P86" s="7">
        <f t="shared" si="16"/>
      </c>
      <c r="Q86" s="6" t="str">
        <f t="shared" si="15"/>
        <v>JAFNT</v>
      </c>
      <c r="R86" s="8">
        <f t="shared" si="17"/>
      </c>
    </row>
    <row r="87" spans="1:18" ht="12.75">
      <c r="A87" s="28"/>
      <c r="C87" s="28"/>
      <c r="H87" s="7">
        <f t="shared" si="9"/>
      </c>
      <c r="I87" s="6" t="str">
        <f t="shared" si="10"/>
        <v>JAFNT</v>
      </c>
      <c r="J87" s="8">
        <f t="shared" si="11"/>
      </c>
      <c r="L87" s="7">
        <f t="shared" si="12"/>
      </c>
      <c r="M87" s="6" t="str">
        <f t="shared" si="13"/>
        <v>JAFNT</v>
      </c>
      <c r="N87" s="8">
        <f t="shared" si="14"/>
      </c>
      <c r="P87" s="7">
        <f t="shared" si="16"/>
      </c>
      <c r="Q87" s="6" t="str">
        <f t="shared" si="15"/>
        <v>JAFNT</v>
      </c>
      <c r="R87" s="8">
        <f t="shared" si="17"/>
      </c>
    </row>
    <row r="88" spans="1:18" ht="12.75">
      <c r="A88" s="28"/>
      <c r="B88" s="18"/>
      <c r="C88" s="28"/>
      <c r="D88" s="18"/>
      <c r="H88" s="7">
        <f t="shared" si="9"/>
      </c>
      <c r="I88" s="6" t="str">
        <f t="shared" si="10"/>
        <v>JAFNT</v>
      </c>
      <c r="J88" s="8">
        <f t="shared" si="11"/>
      </c>
      <c r="L88" s="7">
        <f t="shared" si="12"/>
      </c>
      <c r="M88" s="6" t="str">
        <f t="shared" si="13"/>
        <v>JAFNT</v>
      </c>
      <c r="N88" s="8">
        <f t="shared" si="14"/>
      </c>
      <c r="P88" s="7">
        <f t="shared" si="16"/>
      </c>
      <c r="Q88" s="6" t="str">
        <f t="shared" si="15"/>
        <v>JAFNT</v>
      </c>
      <c r="R88" s="8">
        <f t="shared" si="17"/>
      </c>
    </row>
    <row r="89" spans="1:18" ht="12.75">
      <c r="A89" s="28"/>
      <c r="C89" s="28"/>
      <c r="D89" s="18"/>
      <c r="H89" s="7">
        <f t="shared" si="9"/>
      </c>
      <c r="I89" s="6" t="str">
        <f t="shared" si="10"/>
        <v>JAFNT</v>
      </c>
      <c r="J89" s="8">
        <f t="shared" si="11"/>
      </c>
      <c r="L89" s="7">
        <f t="shared" si="12"/>
      </c>
      <c r="M89" s="6" t="str">
        <f t="shared" si="13"/>
        <v>JAFNT</v>
      </c>
      <c r="N89" s="8">
        <f t="shared" si="14"/>
      </c>
      <c r="P89" s="7">
        <f t="shared" si="16"/>
      </c>
      <c r="Q89" s="6" t="str">
        <f t="shared" si="15"/>
        <v>JAFNT</v>
      </c>
      <c r="R89" s="8">
        <f t="shared" si="17"/>
      </c>
    </row>
    <row r="90" spans="1:18" ht="12.75">
      <c r="A90" s="28"/>
      <c r="C90" s="28"/>
      <c r="H90" s="7">
        <f t="shared" si="9"/>
      </c>
      <c r="I90" s="6" t="str">
        <f t="shared" si="10"/>
        <v>JAFNT</v>
      </c>
      <c r="J90" s="8">
        <f t="shared" si="11"/>
      </c>
      <c r="L90" s="7">
        <f t="shared" si="12"/>
      </c>
      <c r="M90" s="6" t="str">
        <f t="shared" si="13"/>
        <v>JAFNT</v>
      </c>
      <c r="N90" s="8">
        <f t="shared" si="14"/>
      </c>
      <c r="P90" s="7">
        <f t="shared" si="16"/>
      </c>
      <c r="Q90" s="6" t="str">
        <f t="shared" si="15"/>
        <v>JAFNT</v>
      </c>
      <c r="R90" s="8">
        <f t="shared" si="17"/>
      </c>
    </row>
    <row r="91" spans="1:18" ht="12.75">
      <c r="A91" s="28"/>
      <c r="C91" s="28"/>
      <c r="H91" s="7">
        <f t="shared" si="9"/>
      </c>
      <c r="I91" s="6" t="str">
        <f t="shared" si="10"/>
        <v>JAFNT</v>
      </c>
      <c r="J91" s="8">
        <f t="shared" si="11"/>
      </c>
      <c r="L91" s="7">
        <f t="shared" si="12"/>
      </c>
      <c r="M91" s="6" t="str">
        <f t="shared" si="13"/>
        <v>JAFNT</v>
      </c>
      <c r="N91" s="8">
        <f t="shared" si="14"/>
      </c>
      <c r="P91" s="7">
        <f t="shared" si="16"/>
      </c>
      <c r="Q91" s="6" t="str">
        <f t="shared" si="15"/>
        <v>JAFNT</v>
      </c>
      <c r="R91" s="8">
        <f t="shared" si="17"/>
      </c>
    </row>
    <row r="92" spans="1:18" ht="12.75">
      <c r="A92" s="28"/>
      <c r="C92" s="28"/>
      <c r="H92" s="7">
        <f t="shared" si="9"/>
      </c>
      <c r="I92" s="6" t="str">
        <f t="shared" si="10"/>
        <v>JAFNT</v>
      </c>
      <c r="J92" s="8">
        <f t="shared" si="11"/>
      </c>
      <c r="L92" s="7">
        <f t="shared" si="12"/>
      </c>
      <c r="M92" s="6" t="str">
        <f t="shared" si="13"/>
        <v>JAFNT</v>
      </c>
      <c r="N92" s="8">
        <f t="shared" si="14"/>
      </c>
      <c r="P92" s="7">
        <f t="shared" si="16"/>
      </c>
      <c r="Q92" s="6" t="str">
        <f t="shared" si="15"/>
        <v>JAFNT</v>
      </c>
      <c r="R92" s="8">
        <f t="shared" si="17"/>
      </c>
    </row>
    <row r="93" spans="1:18" ht="12.75">
      <c r="A93" s="28"/>
      <c r="C93" s="28"/>
      <c r="H93" s="7">
        <f t="shared" si="9"/>
      </c>
      <c r="I93" s="6" t="str">
        <f t="shared" si="10"/>
        <v>JAFNT</v>
      </c>
      <c r="J93" s="8">
        <f t="shared" si="11"/>
      </c>
      <c r="L93" s="7">
        <f t="shared" si="12"/>
      </c>
      <c r="M93" s="6" t="str">
        <f t="shared" si="13"/>
        <v>JAFNT</v>
      </c>
      <c r="N93" s="8">
        <f t="shared" si="14"/>
      </c>
      <c r="P93" s="7">
        <f t="shared" si="16"/>
      </c>
      <c r="Q93" s="6" t="str">
        <f t="shared" si="15"/>
        <v>JAFNT</v>
      </c>
      <c r="R93" s="8">
        <f t="shared" si="17"/>
      </c>
    </row>
    <row r="94" spans="8:18" ht="12.75">
      <c r="H94" s="7">
        <f aca="true" t="shared" si="18" ref="H94:H100">IF($E94&gt;$G94,$B94,"")</f>
      </c>
      <c r="I94" s="6" t="str">
        <f aca="true" t="shared" si="19" ref="I94:I100">IF($E94=$G94,"JAFNT","")</f>
        <v>JAFNT</v>
      </c>
      <c r="J94" s="8">
        <f aca="true" t="shared" si="20" ref="J94:J100">IF($E94&lt;$G94,$D94,"")</f>
      </c>
      <c r="L94" s="7">
        <f aca="true" t="shared" si="21" ref="L94:L100">IF($E94&lt;$G94,$B94,"")</f>
      </c>
      <c r="M94" s="6" t="str">
        <f aca="true" t="shared" si="22" ref="M94:M100">IF($E94=$G94,"JAFNT","")</f>
        <v>JAFNT</v>
      </c>
      <c r="N94" s="8">
        <f aca="true" t="shared" si="23" ref="N94:N100">IF($E94&gt;$G94,$D94,"")</f>
      </c>
      <c r="P94" s="7">
        <f aca="true" t="shared" si="24" ref="P94:P100">IF(E94="","",IF($E94=$G94,$B94,""))</f>
      </c>
      <c r="Q94" s="6" t="str">
        <f aca="true" t="shared" si="25" ref="Q94:Q100">IF($E94=$G94,"JAFNT","")</f>
        <v>JAFNT</v>
      </c>
      <c r="R94" s="8">
        <f aca="true" t="shared" si="26" ref="R94:R100">IF(G94="","",IF($E94=$G94,$D94,""))</f>
      </c>
    </row>
    <row r="95" spans="8:18" ht="12.75">
      <c r="H95" s="7">
        <f t="shared" si="18"/>
      </c>
      <c r="I95" s="6" t="str">
        <f t="shared" si="19"/>
        <v>JAFNT</v>
      </c>
      <c r="J95" s="8">
        <f t="shared" si="20"/>
      </c>
      <c r="L95" s="7">
        <f t="shared" si="21"/>
      </c>
      <c r="M95" s="6" t="str">
        <f t="shared" si="22"/>
        <v>JAFNT</v>
      </c>
      <c r="N95" s="8">
        <f t="shared" si="23"/>
      </c>
      <c r="P95" s="7">
        <f t="shared" si="24"/>
      </c>
      <c r="Q95" s="6" t="str">
        <f t="shared" si="25"/>
        <v>JAFNT</v>
      </c>
      <c r="R95" s="8">
        <f t="shared" si="26"/>
      </c>
    </row>
    <row r="96" spans="8:18" ht="12.75">
      <c r="H96" s="7">
        <f t="shared" si="18"/>
      </c>
      <c r="I96" s="6" t="str">
        <f t="shared" si="19"/>
        <v>JAFNT</v>
      </c>
      <c r="J96" s="8">
        <f t="shared" si="20"/>
      </c>
      <c r="L96" s="7">
        <f t="shared" si="21"/>
      </c>
      <c r="M96" s="6" t="str">
        <f t="shared" si="22"/>
        <v>JAFNT</v>
      </c>
      <c r="N96" s="8">
        <f t="shared" si="23"/>
      </c>
      <c r="P96" s="7">
        <f t="shared" si="24"/>
      </c>
      <c r="Q96" s="6" t="str">
        <f t="shared" si="25"/>
        <v>JAFNT</v>
      </c>
      <c r="R96" s="8">
        <f t="shared" si="26"/>
      </c>
    </row>
    <row r="97" spans="8:18" ht="12.75">
      <c r="H97" s="7">
        <f t="shared" si="18"/>
      </c>
      <c r="I97" s="6" t="str">
        <f t="shared" si="19"/>
        <v>JAFNT</v>
      </c>
      <c r="J97" s="8">
        <f t="shared" si="20"/>
      </c>
      <c r="L97" s="7">
        <f t="shared" si="21"/>
      </c>
      <c r="M97" s="6" t="str">
        <f t="shared" si="22"/>
        <v>JAFNT</v>
      </c>
      <c r="N97" s="8">
        <f t="shared" si="23"/>
      </c>
      <c r="P97" s="7">
        <f t="shared" si="24"/>
      </c>
      <c r="Q97" s="6" t="str">
        <f t="shared" si="25"/>
        <v>JAFNT</v>
      </c>
      <c r="R97" s="8">
        <f t="shared" si="26"/>
      </c>
    </row>
    <row r="98" spans="8:18" ht="12.75">
      <c r="H98" s="7">
        <f t="shared" si="18"/>
      </c>
      <c r="I98" s="6" t="str">
        <f t="shared" si="19"/>
        <v>JAFNT</v>
      </c>
      <c r="J98" s="8">
        <f t="shared" si="20"/>
      </c>
      <c r="L98" s="7">
        <f t="shared" si="21"/>
      </c>
      <c r="M98" s="6" t="str">
        <f t="shared" si="22"/>
        <v>JAFNT</v>
      </c>
      <c r="N98" s="8">
        <f t="shared" si="23"/>
      </c>
      <c r="P98" s="7">
        <f t="shared" si="24"/>
      </c>
      <c r="Q98" s="6" t="str">
        <f t="shared" si="25"/>
        <v>JAFNT</v>
      </c>
      <c r="R98" s="8">
        <f t="shared" si="26"/>
      </c>
    </row>
    <row r="99" spans="8:18" ht="12.75">
      <c r="H99" s="7">
        <f t="shared" si="18"/>
      </c>
      <c r="I99" s="6" t="str">
        <f t="shared" si="19"/>
        <v>JAFNT</v>
      </c>
      <c r="J99" s="8">
        <f t="shared" si="20"/>
      </c>
      <c r="L99" s="7">
        <f t="shared" si="21"/>
      </c>
      <c r="M99" s="6" t="str">
        <f t="shared" si="22"/>
        <v>JAFNT</v>
      </c>
      <c r="N99" s="8">
        <f t="shared" si="23"/>
      </c>
      <c r="P99" s="7">
        <f t="shared" si="24"/>
      </c>
      <c r="Q99" s="6" t="str">
        <f t="shared" si="25"/>
        <v>JAFNT</v>
      </c>
      <c r="R99" s="8">
        <f t="shared" si="26"/>
      </c>
    </row>
    <row r="100" spans="8:18" ht="13.5" thickBot="1">
      <c r="H100" s="9">
        <f t="shared" si="18"/>
      </c>
      <c r="I100" s="10" t="str">
        <f t="shared" si="19"/>
        <v>JAFNT</v>
      </c>
      <c r="J100" s="11">
        <f t="shared" si="20"/>
      </c>
      <c r="L100" s="9">
        <f t="shared" si="21"/>
      </c>
      <c r="M100" s="10" t="str">
        <f t="shared" si="22"/>
        <v>JAFNT</v>
      </c>
      <c r="N100" s="11">
        <f t="shared" si="23"/>
      </c>
      <c r="P100" s="9">
        <f t="shared" si="24"/>
      </c>
      <c r="Q100" s="10" t="str">
        <f t="shared" si="25"/>
        <v>JAFNT</v>
      </c>
      <c r="R100" s="11">
        <f t="shared" si="26"/>
      </c>
    </row>
    <row r="102" spans="16:17" ht="12.75">
      <c r="P102" s="29"/>
      <c r="Q102" s="29"/>
    </row>
    <row r="104" spans="7:26" ht="12.75">
      <c r="G104" s="29" t="s">
        <v>20</v>
      </c>
      <c r="I104"/>
      <c r="Y104" s="30"/>
      <c r="Z104" s="30"/>
    </row>
    <row r="105" spans="7:26" ht="12.75">
      <c r="G105" s="29" t="s">
        <v>17</v>
      </c>
      <c r="H105" s="30" t="s">
        <v>40</v>
      </c>
      <c r="I105" s="30" t="s">
        <v>41</v>
      </c>
      <c r="J105" s="30" t="s">
        <v>42</v>
      </c>
      <c r="Y105" s="30"/>
      <c r="Z105" s="30"/>
    </row>
    <row r="106" spans="7:26" ht="12.75">
      <c r="G106" s="29" t="s">
        <v>18</v>
      </c>
      <c r="H106" s="30" t="s">
        <v>43</v>
      </c>
      <c r="I106" s="30" t="s">
        <v>44</v>
      </c>
      <c r="J106" s="30" t="s">
        <v>45</v>
      </c>
      <c r="Y106" s="30"/>
      <c r="Z106" s="30"/>
    </row>
    <row r="107" spans="7:26" ht="12.75">
      <c r="G107" s="29" t="s">
        <v>19</v>
      </c>
      <c r="H107" s="30" t="s">
        <v>46</v>
      </c>
      <c r="I107" s="30" t="s">
        <v>47</v>
      </c>
      <c r="J107" s="30" t="s">
        <v>48</v>
      </c>
      <c r="Y107" s="30"/>
      <c r="Z107" s="30"/>
    </row>
    <row r="108" spans="7:26" ht="12.75">
      <c r="G108" s="29" t="s">
        <v>21</v>
      </c>
      <c r="H108" s="30" t="s">
        <v>49</v>
      </c>
      <c r="I108" s="30" t="s">
        <v>50</v>
      </c>
      <c r="J108" s="30" t="s">
        <v>51</v>
      </c>
      <c r="Y108" s="30"/>
      <c r="Z108" s="30"/>
    </row>
    <row r="109" spans="7:26" ht="12.75">
      <c r="G109" s="29" t="s">
        <v>22</v>
      </c>
      <c r="H109" s="30" t="s">
        <v>52</v>
      </c>
      <c r="I109" s="30" t="s">
        <v>53</v>
      </c>
      <c r="J109" s="30" t="s">
        <v>54</v>
      </c>
      <c r="Y109" s="30"/>
      <c r="Z109" s="30"/>
    </row>
    <row r="110" spans="25:26" ht="12.75">
      <c r="Y110" s="30"/>
      <c r="Z110" s="30"/>
    </row>
    <row r="111" spans="25:26" ht="12.75">
      <c r="Y111" s="30"/>
      <c r="Z111" s="30"/>
    </row>
    <row r="112" spans="7:9" ht="12.75">
      <c r="G112">
        <v>1</v>
      </c>
      <c r="H112" t="s">
        <v>94</v>
      </c>
      <c r="I112" s="1">
        <f aca="true" t="shared" si="27" ref="I112:I117">COUNTIF($B$4:$D$66,$H112)</f>
        <v>0</v>
      </c>
    </row>
    <row r="113" spans="7:29" ht="12.75">
      <c r="G113">
        <v>2</v>
      </c>
      <c r="H113" t="s">
        <v>95</v>
      </c>
      <c r="I113" s="1">
        <f t="shared" si="27"/>
        <v>0</v>
      </c>
      <c r="Y113" s="30"/>
      <c r="Z113" s="30"/>
      <c r="AA113" s="30"/>
      <c r="AB113" s="30"/>
      <c r="AC113" s="30"/>
    </row>
    <row r="114" spans="7:29" ht="12.75">
      <c r="G114">
        <v>3</v>
      </c>
      <c r="H114" t="s">
        <v>96</v>
      </c>
      <c r="I114" s="1">
        <f t="shared" si="27"/>
        <v>0</v>
      </c>
      <c r="Y114" s="30"/>
      <c r="Z114" s="30"/>
      <c r="AA114" s="30"/>
      <c r="AB114" s="30"/>
      <c r="AC114" s="30"/>
    </row>
    <row r="115" spans="7:29" ht="12.75">
      <c r="G115">
        <v>4</v>
      </c>
      <c r="H115" t="s">
        <v>97</v>
      </c>
      <c r="I115" s="1">
        <f t="shared" si="27"/>
        <v>0</v>
      </c>
      <c r="Y115" s="30"/>
      <c r="Z115" s="30"/>
      <c r="AA115" s="30"/>
      <c r="AB115" s="30"/>
      <c r="AC115" s="30"/>
    </row>
    <row r="116" spans="7:29" ht="12.75">
      <c r="G116">
        <v>5</v>
      </c>
      <c r="H116" t="s">
        <v>98</v>
      </c>
      <c r="I116" s="1">
        <f t="shared" si="27"/>
        <v>0</v>
      </c>
      <c r="Y116" s="30"/>
      <c r="Z116" s="30"/>
      <c r="AA116" s="30"/>
      <c r="AB116" s="30"/>
      <c r="AC116" s="30"/>
    </row>
    <row r="117" spans="7:29" ht="12.75">
      <c r="G117">
        <v>6</v>
      </c>
      <c r="H117" t="s">
        <v>99</v>
      </c>
      <c r="I117" s="1">
        <f t="shared" si="27"/>
        <v>0</v>
      </c>
      <c r="Y117" s="30"/>
      <c r="Z117" s="30"/>
      <c r="AA117" s="30"/>
      <c r="AB117" s="30"/>
      <c r="AC117" s="30"/>
    </row>
    <row r="118" spans="25:29" ht="12.75">
      <c r="Y118" s="30"/>
      <c r="Z118" s="30"/>
      <c r="AA118" s="30"/>
      <c r="AB118" s="30"/>
      <c r="AC118" s="30"/>
    </row>
    <row r="119" spans="25:29" ht="12.75">
      <c r="Y119" s="30"/>
      <c r="Z119" s="30"/>
      <c r="AA119" s="30"/>
      <c r="AB119" s="30"/>
      <c r="AC119" s="30"/>
    </row>
    <row r="120" spans="25:29" ht="12.75">
      <c r="Y120" s="30"/>
      <c r="Z120" s="30"/>
      <c r="AA120" s="30"/>
      <c r="AB120" s="30"/>
      <c r="AC120" s="30"/>
    </row>
    <row r="121" spans="25:29" ht="12.75">
      <c r="Y121" s="30"/>
      <c r="Z121" s="30"/>
      <c r="AA121" s="30"/>
      <c r="AB121" s="30"/>
      <c r="AC121" s="30"/>
    </row>
    <row r="122" spans="16:17" ht="12.75">
      <c r="P122" s="29"/>
      <c r="Q122" s="31"/>
    </row>
    <row r="137" ht="12.75">
      <c r="R137" s="29" t="s">
        <v>16</v>
      </c>
    </row>
    <row r="138" spans="18:22" ht="12.75">
      <c r="R138" s="29" t="s">
        <v>17</v>
      </c>
      <c r="S138" s="30" t="s">
        <v>50</v>
      </c>
      <c r="T138" s="30" t="s">
        <v>49</v>
      </c>
      <c r="U138" s="30"/>
      <c r="V138" s="30"/>
    </row>
    <row r="139" spans="18:22" ht="12.75">
      <c r="R139" s="29" t="s">
        <v>18</v>
      </c>
      <c r="S139" s="30" t="s">
        <v>55</v>
      </c>
      <c r="T139" s="30" t="s">
        <v>43</v>
      </c>
      <c r="U139" s="30"/>
      <c r="V139" s="30"/>
    </row>
    <row r="140" spans="18:22" ht="12.75">
      <c r="R140" s="29" t="s">
        <v>19</v>
      </c>
      <c r="S140" s="30" t="s">
        <v>56</v>
      </c>
      <c r="T140" s="30" t="s">
        <v>46</v>
      </c>
      <c r="U140" s="30"/>
      <c r="V140" s="30"/>
    </row>
    <row r="142" ht="12.75">
      <c r="R142" s="29" t="s">
        <v>20</v>
      </c>
    </row>
    <row r="143" spans="18:24" ht="12.75">
      <c r="R143" s="29" t="s">
        <v>17</v>
      </c>
      <c r="S143" s="30" t="s">
        <v>40</v>
      </c>
      <c r="T143" s="30" t="s">
        <v>41</v>
      </c>
      <c r="U143" s="30" t="s">
        <v>42</v>
      </c>
      <c r="V143" s="30"/>
      <c r="W143" s="30"/>
      <c r="X143" s="30"/>
    </row>
    <row r="144" spans="18:24" ht="12.75">
      <c r="R144" s="29" t="s">
        <v>18</v>
      </c>
      <c r="S144" s="30" t="s">
        <v>43</v>
      </c>
      <c r="T144" s="30" t="s">
        <v>44</v>
      </c>
      <c r="U144" s="30" t="s">
        <v>45</v>
      </c>
      <c r="V144" s="30"/>
      <c r="W144" s="30"/>
      <c r="X144" s="30"/>
    </row>
    <row r="145" spans="18:24" ht="12.75">
      <c r="R145" s="29" t="s">
        <v>19</v>
      </c>
      <c r="S145" s="30" t="s">
        <v>46</v>
      </c>
      <c r="T145" s="30" t="s">
        <v>47</v>
      </c>
      <c r="U145" s="30" t="s">
        <v>48</v>
      </c>
      <c r="V145" s="30"/>
      <c r="W145" s="30"/>
      <c r="X145" s="30"/>
    </row>
    <row r="146" spans="18:24" ht="12.75">
      <c r="R146" s="29" t="s">
        <v>21</v>
      </c>
      <c r="S146" s="30" t="s">
        <v>49</v>
      </c>
      <c r="T146" s="30" t="s">
        <v>50</v>
      </c>
      <c r="U146" s="30" t="s">
        <v>51</v>
      </c>
      <c r="V146" s="30"/>
      <c r="W146" s="30"/>
      <c r="X146" s="30"/>
    </row>
    <row r="147" spans="18:24" ht="12.75">
      <c r="R147" s="29" t="s">
        <v>22</v>
      </c>
      <c r="S147" s="30" t="s">
        <v>52</v>
      </c>
      <c r="T147" s="30" t="s">
        <v>53</v>
      </c>
      <c r="U147" s="30" t="s">
        <v>54</v>
      </c>
      <c r="V147" s="30"/>
      <c r="W147" s="30"/>
      <c r="X147" s="30"/>
    </row>
    <row r="149" ht="12.75">
      <c r="R149" s="29" t="s">
        <v>7</v>
      </c>
    </row>
    <row r="150" spans="18:24" ht="12.75">
      <c r="R150" s="29" t="s">
        <v>17</v>
      </c>
      <c r="S150" s="30" t="s">
        <v>57</v>
      </c>
      <c r="T150" s="30" t="s">
        <v>58</v>
      </c>
      <c r="U150" s="30" t="s">
        <v>53</v>
      </c>
      <c r="V150" s="30" t="s">
        <v>47</v>
      </c>
      <c r="W150" s="30"/>
      <c r="X150" s="30"/>
    </row>
    <row r="151" spans="18:24" ht="12.75">
      <c r="R151" s="29" t="s">
        <v>18</v>
      </c>
      <c r="S151" s="30" t="s">
        <v>43</v>
      </c>
      <c r="T151" s="30" t="s">
        <v>59</v>
      </c>
      <c r="U151" s="30" t="s">
        <v>45</v>
      </c>
      <c r="V151" s="30" t="s">
        <v>60</v>
      </c>
      <c r="W151" s="30"/>
      <c r="X151" s="30"/>
    </row>
    <row r="152" spans="18:24" ht="12.75">
      <c r="R152" s="29" t="s">
        <v>19</v>
      </c>
      <c r="S152" s="30" t="s">
        <v>46</v>
      </c>
      <c r="T152" s="30" t="s">
        <v>61</v>
      </c>
      <c r="U152" s="30" t="s">
        <v>62</v>
      </c>
      <c r="V152" s="30" t="s">
        <v>63</v>
      </c>
      <c r="W152" s="30"/>
      <c r="X152" s="30"/>
    </row>
    <row r="153" spans="18:24" ht="12.75">
      <c r="R153" s="29" t="s">
        <v>21</v>
      </c>
      <c r="S153" s="30" t="s">
        <v>50</v>
      </c>
      <c r="T153" s="30" t="s">
        <v>49</v>
      </c>
      <c r="U153" s="30" t="s">
        <v>64</v>
      </c>
      <c r="V153" s="30" t="s">
        <v>67</v>
      </c>
      <c r="W153" s="30"/>
      <c r="X153" s="30"/>
    </row>
    <row r="154" spans="18:24" ht="12.75">
      <c r="R154" s="29" t="s">
        <v>22</v>
      </c>
      <c r="S154" s="30" t="s">
        <v>52</v>
      </c>
      <c r="T154" s="30" t="s">
        <v>54</v>
      </c>
      <c r="U154" s="30" t="s">
        <v>65</v>
      </c>
      <c r="V154" s="30" t="s">
        <v>66</v>
      </c>
      <c r="W154" s="30"/>
      <c r="X154" s="30"/>
    </row>
    <row r="155" spans="18:24" ht="12.75">
      <c r="R155" s="29" t="s">
        <v>23</v>
      </c>
      <c r="S155" s="30" t="s">
        <v>40</v>
      </c>
      <c r="T155" s="30" t="s">
        <v>41</v>
      </c>
      <c r="U155" s="30" t="s">
        <v>42</v>
      </c>
      <c r="V155" s="30" t="s">
        <v>68</v>
      </c>
      <c r="W155" s="30"/>
      <c r="X155" s="30"/>
    </row>
    <row r="156" spans="18:24" ht="12.75">
      <c r="R156" s="29" t="s">
        <v>24</v>
      </c>
      <c r="S156" s="30" t="s">
        <v>69</v>
      </c>
      <c r="T156" s="30" t="s">
        <v>70</v>
      </c>
      <c r="U156" s="30" t="s">
        <v>44</v>
      </c>
      <c r="V156" s="30" t="s">
        <v>71</v>
      </c>
      <c r="W156" s="30"/>
      <c r="X156" s="30"/>
    </row>
    <row r="157" spans="18:24" ht="12.75">
      <c r="R157" s="29"/>
      <c r="S157" s="30"/>
      <c r="T157" s="30"/>
      <c r="U157" s="30"/>
      <c r="V157" s="30"/>
      <c r="W157" s="30"/>
      <c r="X157" s="30"/>
    </row>
    <row r="158" ht="12.75">
      <c r="R158" s="29" t="s">
        <v>25</v>
      </c>
    </row>
    <row r="159" spans="18:24" ht="12.75">
      <c r="R159" s="29" t="s">
        <v>17</v>
      </c>
      <c r="S159" s="30" t="s">
        <v>72</v>
      </c>
      <c r="T159" s="30" t="s">
        <v>73</v>
      </c>
      <c r="U159" s="30" t="s">
        <v>66</v>
      </c>
      <c r="V159" s="30" t="s">
        <v>61</v>
      </c>
      <c r="W159" s="30" t="s">
        <v>62</v>
      </c>
      <c r="X159" s="30"/>
    </row>
    <row r="160" spans="18:24" ht="12.75">
      <c r="R160" s="29" t="s">
        <v>18</v>
      </c>
      <c r="S160" s="30" t="s">
        <v>74</v>
      </c>
      <c r="T160" s="30" t="s">
        <v>43</v>
      </c>
      <c r="U160" s="30" t="s">
        <v>75</v>
      </c>
      <c r="V160" s="30" t="s">
        <v>76</v>
      </c>
      <c r="W160" s="30" t="s">
        <v>64</v>
      </c>
      <c r="X160" s="30"/>
    </row>
    <row r="161" spans="18:24" ht="12.75">
      <c r="R161" s="29" t="s">
        <v>19</v>
      </c>
      <c r="S161" s="30" t="s">
        <v>77</v>
      </c>
      <c r="T161" s="30" t="s">
        <v>46</v>
      </c>
      <c r="U161" s="30" t="s">
        <v>78</v>
      </c>
      <c r="V161" s="30" t="s">
        <v>79</v>
      </c>
      <c r="W161" s="30" t="s">
        <v>65</v>
      </c>
      <c r="X161" s="30"/>
    </row>
    <row r="162" spans="18:24" ht="12.75">
      <c r="R162" s="29" t="s">
        <v>21</v>
      </c>
      <c r="S162" s="30" t="s">
        <v>80</v>
      </c>
      <c r="T162" s="30" t="s">
        <v>50</v>
      </c>
      <c r="U162" s="30" t="s">
        <v>49</v>
      </c>
      <c r="V162" s="30" t="s">
        <v>81</v>
      </c>
      <c r="W162" s="30" t="s">
        <v>67</v>
      </c>
      <c r="X162" s="30"/>
    </row>
    <row r="163" spans="18:24" ht="12.75">
      <c r="R163" s="29" t="s">
        <v>22</v>
      </c>
      <c r="S163" s="30" t="s">
        <v>82</v>
      </c>
      <c r="T163" s="30" t="s">
        <v>83</v>
      </c>
      <c r="U163" s="30" t="s">
        <v>54</v>
      </c>
      <c r="V163" s="30" t="s">
        <v>84</v>
      </c>
      <c r="W163" s="30" t="s">
        <v>85</v>
      </c>
      <c r="X163" s="30"/>
    </row>
    <row r="164" spans="18:24" ht="12.75">
      <c r="R164" s="29" t="s">
        <v>23</v>
      </c>
      <c r="S164" s="30" t="s">
        <v>86</v>
      </c>
      <c r="T164" s="30" t="s">
        <v>40</v>
      </c>
      <c r="U164" s="30" t="s">
        <v>41</v>
      </c>
      <c r="V164" s="30" t="s">
        <v>42</v>
      </c>
      <c r="W164" s="30" t="s">
        <v>87</v>
      </c>
      <c r="X164" s="30"/>
    </row>
    <row r="165" spans="18:24" ht="12.75">
      <c r="R165" s="29" t="s">
        <v>24</v>
      </c>
      <c r="S165" s="30" t="s">
        <v>88</v>
      </c>
      <c r="T165" s="30" t="s">
        <v>69</v>
      </c>
      <c r="U165" s="30" t="s">
        <v>70</v>
      </c>
      <c r="V165" s="30" t="s">
        <v>44</v>
      </c>
      <c r="W165" s="30" t="s">
        <v>89</v>
      </c>
      <c r="X165" s="30"/>
    </row>
    <row r="166" spans="18:24" ht="12.75">
      <c r="R166" s="29" t="s">
        <v>26</v>
      </c>
      <c r="S166" s="30" t="s">
        <v>90</v>
      </c>
      <c r="T166" s="30" t="s">
        <v>57</v>
      </c>
      <c r="U166" s="30" t="s">
        <v>58</v>
      </c>
      <c r="V166" s="30" t="s">
        <v>53</v>
      </c>
      <c r="W166" s="30" t="s">
        <v>47</v>
      </c>
      <c r="X166" s="30"/>
    </row>
    <row r="167" spans="18:24" ht="12.75">
      <c r="R167" s="29" t="s">
        <v>27</v>
      </c>
      <c r="S167" s="30" t="s">
        <v>91</v>
      </c>
      <c r="T167" s="30" t="s">
        <v>92</v>
      </c>
      <c r="U167" s="30" t="s">
        <v>93</v>
      </c>
      <c r="V167" s="30" t="s">
        <v>59</v>
      </c>
      <c r="W167" s="30" t="s">
        <v>45</v>
      </c>
      <c r="X167" s="30"/>
    </row>
    <row r="169" ht="12.75">
      <c r="R169" s="29" t="s">
        <v>28</v>
      </c>
    </row>
    <row r="170" spans="18:24" ht="12.75">
      <c r="R170" s="29" t="s">
        <v>29</v>
      </c>
      <c r="S170" s="32">
        <v>37927</v>
      </c>
      <c r="T170" s="32">
        <v>37897</v>
      </c>
      <c r="U170" s="32">
        <v>37868</v>
      </c>
      <c r="V170" s="32">
        <v>37838</v>
      </c>
      <c r="W170" s="32">
        <v>37808</v>
      </c>
      <c r="X170" s="32">
        <v>37956</v>
      </c>
    </row>
    <row r="171" spans="18:24" ht="12.75">
      <c r="R171" s="29" t="s">
        <v>30</v>
      </c>
      <c r="S171" s="32">
        <v>37780</v>
      </c>
      <c r="T171" s="32">
        <v>37750</v>
      </c>
      <c r="U171" s="32">
        <v>37721</v>
      </c>
      <c r="V171" s="32">
        <v>37691</v>
      </c>
      <c r="W171" s="32">
        <v>37653</v>
      </c>
      <c r="X171" s="32">
        <v>37814</v>
      </c>
    </row>
    <row r="172" spans="18:24" ht="12.75">
      <c r="R172" s="29" t="s">
        <v>31</v>
      </c>
      <c r="S172" s="32">
        <v>37624</v>
      </c>
      <c r="T172" s="32">
        <v>37929</v>
      </c>
      <c r="U172" s="32">
        <v>37899</v>
      </c>
      <c r="V172" s="32">
        <v>37870</v>
      </c>
      <c r="W172" s="32">
        <v>37840</v>
      </c>
      <c r="X172" s="32">
        <v>37957</v>
      </c>
    </row>
    <row r="173" spans="18:24" ht="12.75">
      <c r="R173" s="29" t="s">
        <v>32</v>
      </c>
      <c r="S173" s="32">
        <v>37811</v>
      </c>
      <c r="T173" s="32">
        <v>37782</v>
      </c>
      <c r="U173" s="32">
        <v>37752</v>
      </c>
      <c r="V173" s="32">
        <v>37712</v>
      </c>
      <c r="W173" s="32">
        <v>37682</v>
      </c>
      <c r="X173" s="32">
        <v>37845</v>
      </c>
    </row>
    <row r="174" spans="18:24" ht="12.75">
      <c r="R174" s="29" t="s">
        <v>33</v>
      </c>
      <c r="S174" s="32">
        <v>37656</v>
      </c>
      <c r="T174" s="32">
        <v>37626</v>
      </c>
      <c r="U174" s="32">
        <v>37931</v>
      </c>
      <c r="V174" s="32">
        <v>37901</v>
      </c>
      <c r="W174" s="32">
        <v>37872</v>
      </c>
      <c r="X174" s="32">
        <v>37958</v>
      </c>
    </row>
    <row r="175" spans="18:24" ht="12.75">
      <c r="R175" s="29" t="s">
        <v>34</v>
      </c>
      <c r="S175" s="32">
        <v>37843</v>
      </c>
      <c r="T175" s="32">
        <v>37813</v>
      </c>
      <c r="U175" s="32">
        <v>37773</v>
      </c>
      <c r="V175" s="32">
        <v>37743</v>
      </c>
      <c r="W175" s="32">
        <v>37714</v>
      </c>
      <c r="X175" s="32">
        <v>37876</v>
      </c>
    </row>
    <row r="176" spans="18:24" ht="12.75">
      <c r="R176" s="29" t="s">
        <v>35</v>
      </c>
      <c r="S176" s="32">
        <v>37685</v>
      </c>
      <c r="T176" s="32">
        <v>37658</v>
      </c>
      <c r="U176" s="32">
        <v>37628</v>
      </c>
      <c r="V176" s="32">
        <v>37933</v>
      </c>
      <c r="W176" s="32">
        <v>37903</v>
      </c>
      <c r="X176" s="32">
        <v>37959</v>
      </c>
    </row>
    <row r="177" spans="18:24" ht="12.75">
      <c r="R177" s="29" t="s">
        <v>36</v>
      </c>
      <c r="S177" s="32">
        <v>37875</v>
      </c>
      <c r="T177" s="32">
        <v>37834</v>
      </c>
      <c r="U177" s="32">
        <v>37804</v>
      </c>
      <c r="V177" s="32">
        <v>37775</v>
      </c>
      <c r="W177" s="32">
        <v>37745</v>
      </c>
      <c r="X177" s="32">
        <v>37906</v>
      </c>
    </row>
    <row r="178" spans="18:24" ht="12.75">
      <c r="R178" s="29" t="s">
        <v>37</v>
      </c>
      <c r="S178" s="32">
        <v>37717</v>
      </c>
      <c r="T178" s="32">
        <v>37687</v>
      </c>
      <c r="U178" s="32">
        <v>37660</v>
      </c>
      <c r="V178" s="32">
        <v>37630</v>
      </c>
      <c r="W178" s="32">
        <v>37935</v>
      </c>
      <c r="X178" s="32">
        <v>37960</v>
      </c>
    </row>
    <row r="179" spans="18:24" ht="12.75">
      <c r="R179" s="29" t="s">
        <v>38</v>
      </c>
      <c r="S179" s="32">
        <v>37895</v>
      </c>
      <c r="T179" s="32">
        <v>37866</v>
      </c>
      <c r="U179" s="32">
        <v>37836</v>
      </c>
      <c r="V179" s="32">
        <v>37806</v>
      </c>
      <c r="W179" s="32">
        <v>37777</v>
      </c>
      <c r="X179" s="32">
        <v>37937</v>
      </c>
    </row>
    <row r="180" spans="18:24" ht="12.75">
      <c r="R180" s="29" t="s">
        <v>39</v>
      </c>
      <c r="S180" s="32">
        <v>37748</v>
      </c>
      <c r="T180" s="32">
        <v>37719</v>
      </c>
      <c r="U180" s="32">
        <v>37689</v>
      </c>
      <c r="V180" s="32">
        <v>37662</v>
      </c>
      <c r="W180" s="32">
        <v>37632</v>
      </c>
      <c r="X180" s="32">
        <v>37961</v>
      </c>
    </row>
  </sheetData>
  <mergeCells count="4">
    <mergeCell ref="E2:G2"/>
    <mergeCell ref="H1:J1"/>
    <mergeCell ref="L1:N1"/>
    <mergeCell ref="P1:R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1.421875" style="0" customWidth="1"/>
    <col min="2" max="2" width="6.28125" style="0" bestFit="1" customWidth="1"/>
    <col min="3" max="6" width="5.7109375" style="0" customWidth="1"/>
    <col min="7" max="7" width="10.140625" style="0" customWidth="1"/>
    <col min="8" max="8" width="13.7109375" style="0" customWidth="1"/>
    <col min="9" max="9" width="2.28125" style="0" customWidth="1"/>
    <col min="10" max="10" width="13.7109375" style="0" customWidth="1"/>
  </cols>
  <sheetData>
    <row r="1" spans="1:10" ht="42.75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48.75" customHeight="1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48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2.75" customHeight="1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23.25">
      <c r="A5" s="4"/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5" t="s">
        <v>6</v>
      </c>
      <c r="I5" s="55"/>
      <c r="J5" s="55"/>
    </row>
    <row r="6" spans="1:10" ht="23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3.25">
      <c r="A7" s="4" t="s">
        <v>118</v>
      </c>
      <c r="B7" s="4"/>
      <c r="C7" s="5">
        <f aca="true" t="shared" si="0" ref="C7:C12">D7+E7+F7</f>
        <v>5</v>
      </c>
      <c r="D7" s="5">
        <f>COUNTIF(Leikir!$H$4:$J$100,$A7)</f>
        <v>5</v>
      </c>
      <c r="E7" s="5">
        <f>COUNTIF(Leikir!$P$4:$R$100,$A7)</f>
        <v>0</v>
      </c>
      <c r="F7" s="5">
        <f>COUNTIF(Leikir!$L$4:$N$100,$A7)</f>
        <v>0</v>
      </c>
      <c r="G7" s="4">
        <f aca="true" t="shared" si="1" ref="G7:G12">(D7*2)+(E7*1)</f>
        <v>10</v>
      </c>
      <c r="H7" s="22">
        <f>SUMIF(Leikir!$B$4:$B$100,A7,Leikir!$E$4:$E$100)+SUMIF(Leikir!$D$4:$D$100,A7,Leikir!$G$4:$G$100)</f>
        <v>3199</v>
      </c>
      <c r="I7" s="5" t="s">
        <v>5</v>
      </c>
      <c r="J7" s="22">
        <f>SUMIF(Leikir!$B$4:$B$100,A7,Leikir!$G$4:$G$100)+SUMIF(Leikir!$D$4:$D$100,A7,Leikir!$E$4:$E$100)</f>
        <v>2684</v>
      </c>
    </row>
    <row r="8" spans="1:10" ht="23.25">
      <c r="A8" s="4" t="s">
        <v>114</v>
      </c>
      <c r="B8" s="4"/>
      <c r="C8" s="5">
        <f t="shared" si="0"/>
        <v>5</v>
      </c>
      <c r="D8" s="5">
        <f>COUNTIF(Leikir!$H$4:$J$100,$A8)</f>
        <v>3</v>
      </c>
      <c r="E8" s="5">
        <f>COUNTIF(Leikir!$P$4:$R$100,$A8)</f>
        <v>0</v>
      </c>
      <c r="F8" s="5">
        <f>COUNTIF(Leikir!$L$4:$N$100,$A8)</f>
        <v>2</v>
      </c>
      <c r="G8" s="4">
        <f t="shared" si="1"/>
        <v>6</v>
      </c>
      <c r="H8" s="22">
        <f>SUMIF(Leikir!$B$4:$B$100,A8,Leikir!$E$4:$E$100)+SUMIF(Leikir!$D$4:$D$100,A8,Leikir!$G$4:$G$100)</f>
        <v>2820</v>
      </c>
      <c r="I8" s="5" t="s">
        <v>5</v>
      </c>
      <c r="J8" s="22">
        <f>SUMIF(Leikir!$B$4:$B$100,A8,Leikir!$G$4:$G$100)+SUMIF(Leikir!$D$4:$D$100,A8,Leikir!$E$4:$E$100)</f>
        <v>2683</v>
      </c>
    </row>
    <row r="9" spans="1:10" ht="23.25">
      <c r="A9" s="4" t="s">
        <v>117</v>
      </c>
      <c r="B9" s="4"/>
      <c r="C9" s="5">
        <f t="shared" si="0"/>
        <v>5</v>
      </c>
      <c r="D9" s="5">
        <f>COUNTIF(Leikir!$H$4:$J$100,$A9)</f>
        <v>3</v>
      </c>
      <c r="E9" s="5">
        <f>COUNTIF(Leikir!$P$4:$R$100,$A9)</f>
        <v>0</v>
      </c>
      <c r="F9" s="5">
        <f>COUNTIF(Leikir!$L$4:$N$100,$A9)</f>
        <v>2</v>
      </c>
      <c r="G9" s="4">
        <f t="shared" si="1"/>
        <v>6</v>
      </c>
      <c r="H9" s="22">
        <f>SUMIF(Leikir!$B$4:$B$100,A9,Leikir!$E$4:$E$100)+SUMIF(Leikir!$D$4:$D$100,A9,Leikir!$G$4:$G$100)</f>
        <v>2785</v>
      </c>
      <c r="I9" s="5" t="s">
        <v>5</v>
      </c>
      <c r="J9" s="22">
        <f>SUMIF(Leikir!$B$4:$B$100,A9,Leikir!$G$4:$G$100)+SUMIF(Leikir!$D$4:$D$100,A9,Leikir!$E$4:$E$100)</f>
        <v>2794</v>
      </c>
    </row>
    <row r="10" spans="1:10" ht="23.25">
      <c r="A10" s="4" t="s">
        <v>119</v>
      </c>
      <c r="B10" s="4"/>
      <c r="C10" s="5">
        <f t="shared" si="0"/>
        <v>5</v>
      </c>
      <c r="D10" s="5">
        <f>COUNTIF(Leikir!$H$4:$J$100,$A10)</f>
        <v>2</v>
      </c>
      <c r="E10" s="5">
        <f>COUNTIF(Leikir!$P$4:$R$100,$A10)</f>
        <v>0</v>
      </c>
      <c r="F10" s="5">
        <f>COUNTIF(Leikir!$L$4:$N$100,$A10)</f>
        <v>3</v>
      </c>
      <c r="G10" s="4">
        <f t="shared" si="1"/>
        <v>4</v>
      </c>
      <c r="H10" s="22">
        <f>SUMIF(Leikir!$B$4:$B$100,A10,Leikir!$E$4:$E$100)+SUMIF(Leikir!$D$4:$D$100,A10,Leikir!$G$4:$G$100)</f>
        <v>2710</v>
      </c>
      <c r="I10" s="5" t="s">
        <v>5</v>
      </c>
      <c r="J10" s="22">
        <f>SUMIF(Leikir!$B$4:$B$100,A10,Leikir!$G$4:$G$100)+SUMIF(Leikir!$D$4:$D$100,A10,Leikir!$E$4:$E$100)</f>
        <v>2725</v>
      </c>
    </row>
    <row r="11" spans="1:10" ht="23.25">
      <c r="A11" s="4" t="s">
        <v>115</v>
      </c>
      <c r="B11" s="4"/>
      <c r="C11" s="5">
        <f t="shared" si="0"/>
        <v>5</v>
      </c>
      <c r="D11" s="5">
        <f>COUNTIF(Leikir!$H$4:$J$100,$A11)</f>
        <v>2</v>
      </c>
      <c r="E11" s="5">
        <f>COUNTIF(Leikir!$P$4:$R$100,$A11)</f>
        <v>0</v>
      </c>
      <c r="F11" s="5">
        <f>COUNTIF(Leikir!$L$4:$N$100,$A11)</f>
        <v>3</v>
      </c>
      <c r="G11" s="4">
        <f t="shared" si="1"/>
        <v>4</v>
      </c>
      <c r="H11" s="22">
        <f>SUMIF(Leikir!$B$4:$B$100,A11,Leikir!$E$4:$E$100)+SUMIF(Leikir!$D$4:$D$100,A11,Leikir!$G$4:$G$100)</f>
        <v>2706</v>
      </c>
      <c r="I11" s="5" t="s">
        <v>5</v>
      </c>
      <c r="J11" s="22">
        <f>SUMIF(Leikir!$B$4:$B$100,A11,Leikir!$G$4:$G$100)+SUMIF(Leikir!$D$4:$D$100,A11,Leikir!$E$4:$E$100)</f>
        <v>2773</v>
      </c>
    </row>
    <row r="12" spans="1:10" ht="23.25">
      <c r="A12" s="4" t="s">
        <v>116</v>
      </c>
      <c r="B12" s="4"/>
      <c r="C12" s="5">
        <f t="shared" si="0"/>
        <v>5</v>
      </c>
      <c r="D12" s="5">
        <f>COUNTIF(Leikir!$H$4:$J$100,$A12)</f>
        <v>0</v>
      </c>
      <c r="E12" s="5">
        <f>COUNTIF(Leikir!$P$4:$R$100,$A12)</f>
        <v>0</v>
      </c>
      <c r="F12" s="5">
        <f>COUNTIF(Leikir!$L$4:$N$100,$A12)</f>
        <v>5</v>
      </c>
      <c r="G12" s="4">
        <f t="shared" si="1"/>
        <v>0</v>
      </c>
      <c r="H12" s="22">
        <f>SUMIF(Leikir!$B$4:$B$100,A12,Leikir!$E$4:$E$100)+SUMIF(Leikir!$D$4:$D$100,A12,Leikir!$G$4:$G$100)</f>
        <v>2364</v>
      </c>
      <c r="I12" s="5" t="s">
        <v>5</v>
      </c>
      <c r="J12" s="22">
        <f>SUMIF(Leikir!$B$4:$B$100,A12,Leikir!$G$4:$G$100)+SUMIF(Leikir!$D$4:$D$100,A12,Leikir!$E$4:$E$100)</f>
        <v>2925</v>
      </c>
    </row>
    <row r="13" spans="1:10" ht="23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3.25">
      <c r="A14" s="4"/>
      <c r="B14" s="4"/>
      <c r="C14" s="4"/>
      <c r="D14" s="5">
        <f>SUM(D7:D13)</f>
        <v>15</v>
      </c>
      <c r="E14" s="5">
        <f>SUM(E7:E13)</f>
        <v>0</v>
      </c>
      <c r="F14" s="5">
        <f>SUM(F7:F13)</f>
        <v>15</v>
      </c>
      <c r="G14" s="4">
        <f>SUM(D14:F14)/2</f>
        <v>15</v>
      </c>
      <c r="H14" s="22">
        <f>SUM(H7:H13)</f>
        <v>16584</v>
      </c>
      <c r="I14" s="46" t="s">
        <v>5</v>
      </c>
      <c r="J14" s="22">
        <f>SUM(J7:J13)</f>
        <v>16584</v>
      </c>
    </row>
    <row r="15" spans="1:10" ht="23.25">
      <c r="A15" s="4"/>
      <c r="B15" s="4"/>
      <c r="C15" s="4"/>
      <c r="D15" s="4"/>
      <c r="E15" s="4"/>
      <c r="F15" s="4"/>
      <c r="G15" s="4"/>
      <c r="H15" s="4"/>
      <c r="I15" s="4"/>
      <c r="J15" s="4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mergeCells count="3">
    <mergeCell ref="A1:J1"/>
    <mergeCell ref="H5:J5"/>
    <mergeCell ref="A2:J2"/>
  </mergeCells>
  <printOptions horizontalCentered="1"/>
  <pageMargins left="0.73" right="0.74" top="0.4330708661417323" bottom="0.1968503937007874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M. Þorbjörnsson</dc:creator>
  <cp:keywords/>
  <dc:description/>
  <cp:lastModifiedBy>Sigríður Klemensdóttir</cp:lastModifiedBy>
  <cp:lastPrinted>2006-11-28T09:34:24Z</cp:lastPrinted>
  <dcterms:created xsi:type="dcterms:W3CDTF">2002-09-03T20:01:11Z</dcterms:created>
  <dcterms:modified xsi:type="dcterms:W3CDTF">2006-11-28T09:34:26Z</dcterms:modified>
  <cp:category/>
  <cp:version/>
  <cp:contentType/>
  <cp:contentStatus/>
</cp:coreProperties>
</file>